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8040" windowHeight="3450" activeTab="0"/>
  </bookViews>
  <sheets>
    <sheet name="BS" sheetId="1" r:id="rId1"/>
    <sheet name="PNL" sheetId="2" r:id="rId2"/>
    <sheet name="EQUITY " sheetId="3" r:id="rId3"/>
    <sheet name="CF" sheetId="4" r:id="rId4"/>
  </sheets>
  <externalReferences>
    <externalReference r:id="rId7"/>
    <externalReference r:id="rId8"/>
  </externalReferences>
  <definedNames>
    <definedName name="B">'[2]PNL'!#REF!</definedName>
    <definedName name="CASHFLOW">'[1]FS'!#REF!</definedName>
    <definedName name="_xlnm.Print_Area" localSheetId="0">'BS'!$A$1:$I$56</definedName>
    <definedName name="_xlnm.Print_Area" localSheetId="3">'CF'!$A$1:$I$63</definedName>
    <definedName name="_xlnm.Print_Area" localSheetId="2">'EQUITY '!$A$1:$H$28</definedName>
    <definedName name="_xlnm.Print_Area" localSheetId="1">'PNL'!$A$1:$I$43</definedName>
    <definedName name="_xlnm.Print_Titles" localSheetId="1">'PNL'!$1:$13</definedName>
    <definedName name="SHARE">'[2]1257'!#REF!</definedName>
    <definedName name="TDREQ">'[1]FS'!#REF!</definedName>
  </definedNames>
  <calcPr fullCalcOnLoad="1"/>
</workbook>
</file>

<file path=xl/sharedStrings.xml><?xml version="1.0" encoding="utf-8"?>
<sst xmlns="http://schemas.openxmlformats.org/spreadsheetml/2006/main" count="256" uniqueCount="158">
  <si>
    <t>(Incorporated in Malaysia)</t>
  </si>
  <si>
    <t>AS AT PRECEDING</t>
  </si>
  <si>
    <t>RM'000</t>
  </si>
  <si>
    <t>Share</t>
  </si>
  <si>
    <t>Retained</t>
  </si>
  <si>
    <t>Total</t>
  </si>
  <si>
    <t>Capital</t>
  </si>
  <si>
    <t>Premium</t>
  </si>
  <si>
    <t>Reserve</t>
  </si>
  <si>
    <t>Condensed Consolidated Statements of Changes in Equity</t>
  </si>
  <si>
    <t>Condensed Consolidated Balance Sheets</t>
  </si>
  <si>
    <t>Condensed Consolidated Cash Flow Statements</t>
  </si>
  <si>
    <t>Profit before tax</t>
  </si>
  <si>
    <t>Adjustment for non-cash flow:-</t>
  </si>
  <si>
    <t>Non-cash items</t>
  </si>
  <si>
    <t>Non-operating items (which are investing/financing)</t>
  </si>
  <si>
    <t>Operating profit before changes in working capital</t>
  </si>
  <si>
    <t>Changes in working capital</t>
  </si>
  <si>
    <t>-Bank borrowings</t>
  </si>
  <si>
    <t>-Payment of share listing expenses</t>
  </si>
  <si>
    <t>Net Change in Cash &amp; Cash Equivalents</t>
  </si>
  <si>
    <t>Cash and Cash Equivalents at beginning of year</t>
  </si>
  <si>
    <t>Cash and Cash Equivalents at end of  year</t>
  </si>
  <si>
    <t>As at</t>
  </si>
  <si>
    <t>Cost of sales</t>
  </si>
  <si>
    <t xml:space="preserve">Other </t>
  </si>
  <si>
    <t>Inventories</t>
  </si>
  <si>
    <t>Tax recoverable</t>
  </si>
  <si>
    <t>Other operating income</t>
  </si>
  <si>
    <t>Profit After Tax</t>
  </si>
  <si>
    <t>Net Profit For The Period / Year</t>
  </si>
  <si>
    <t>Profit From Operations</t>
  </si>
  <si>
    <t>Profit Before Tax</t>
  </si>
  <si>
    <t>Current Year</t>
  </si>
  <si>
    <t>Gross profit</t>
  </si>
  <si>
    <t>Operating Expenses</t>
  </si>
  <si>
    <t>Taxation</t>
  </si>
  <si>
    <t>Notes</t>
  </si>
  <si>
    <t>(Note 1)</t>
  </si>
  <si>
    <t>(Note 2)</t>
  </si>
  <si>
    <t>1.</t>
  </si>
  <si>
    <t>2.</t>
  </si>
  <si>
    <t>Condensed Consolidated Income Statements</t>
  </si>
  <si>
    <t>(The figures have  not been audited)</t>
  </si>
  <si>
    <t>Bank overdraft</t>
  </si>
  <si>
    <t>Reserve on consolidation</t>
  </si>
  <si>
    <t>the accompanying explanatory notes attached to the interim financial statements.</t>
  </si>
  <si>
    <t>At 1 January 2005</t>
  </si>
  <si>
    <t>Shares issued pursuant to acquisition of</t>
  </si>
  <si>
    <t>KSC, AT, TM, TP, DIS &amp; SM on</t>
  </si>
  <si>
    <t>1.1.2005</t>
  </si>
  <si>
    <t xml:space="preserve">Quarter ended </t>
  </si>
  <si>
    <t>Term loan - secured</t>
  </si>
  <si>
    <t>(The figures have not been audited)</t>
  </si>
  <si>
    <t xml:space="preserve">The Condensed Consolidated Balance Sheets should be read in conjunction with </t>
  </si>
  <si>
    <t>Amounts owing by customer for contract works</t>
  </si>
  <si>
    <t>Purchase of property, plant &amp; equipment</t>
  </si>
  <si>
    <t>Tax paid</t>
  </si>
  <si>
    <t>Interest paid</t>
  </si>
  <si>
    <t>CASH FLOWS FROM INVESTING ACTIVITIES</t>
  </si>
  <si>
    <t>CASH FLOWS FROM OPERATING ACTIVITIES</t>
  </si>
  <si>
    <t>Acquisition of subsidiaries, net of cash acquired</t>
  </si>
  <si>
    <t>Proceeds from disposal of property, plant &amp; equipment</t>
  </si>
  <si>
    <t>Quarry development expenditure incurred</t>
  </si>
  <si>
    <t>CASH FLOWS FROM FINANCING ACTIVITIES</t>
  </si>
  <si>
    <t>Repayment of hire purchase</t>
  </si>
  <si>
    <t>Interest received</t>
  </si>
  <si>
    <t>Repayment of term loan</t>
  </si>
  <si>
    <t>Repayment of short term borrowing</t>
  </si>
  <si>
    <t xml:space="preserve">The Condensed Consolidated Cash Flow Statements should be read in conjunction with </t>
  </si>
  <si>
    <t>PROPERTY,  PLANT AND EQUIPMENT</t>
  </si>
  <si>
    <t>ASSETS EMPLOYED</t>
  </si>
  <si>
    <t>CURRENT ASSETS</t>
  </si>
  <si>
    <t>LESS: CURRENT LIABILITIES</t>
  </si>
  <si>
    <t>SHARE CAPITAL</t>
  </si>
  <si>
    <t>SHARE PREMIUM</t>
  </si>
  <si>
    <t>RESERVE  ON CONSOLIDATION</t>
  </si>
  <si>
    <t>MINORITY INTERST</t>
  </si>
  <si>
    <t>LONG TERM AND DEFERRED LIABILITIES</t>
  </si>
  <si>
    <t>Amount owing to a Director</t>
  </si>
  <si>
    <t>N/A</t>
  </si>
  <si>
    <t xml:space="preserve">Corr.Quarter ended </t>
  </si>
  <si>
    <t>Todate ended</t>
  </si>
  <si>
    <t>Corr. Period ended</t>
  </si>
  <si>
    <t>Unaudited</t>
  </si>
  <si>
    <t>Audited</t>
  </si>
  <si>
    <t xml:space="preserve">Current Year </t>
  </si>
  <si>
    <t>QUARRY DEVELOPMENT EXPENDITURE</t>
  </si>
  <si>
    <t>Cash and bank balance</t>
  </si>
  <si>
    <t>Short-term borrowings - secured</t>
  </si>
  <si>
    <t>NET CURRENT ASSETS/(LIABILITIES)</t>
  </si>
  <si>
    <t>RETAINED PROFITS/(ACCUMULATED LOSSES)</t>
  </si>
  <si>
    <t>SHAREHOLDERS EQUITY/(DEFICIENCY)</t>
  </si>
  <si>
    <t>Net tangible assets/(Net Liabilities) per share (RM)</t>
  </si>
  <si>
    <t>*</t>
  </si>
  <si>
    <t>* Represent RM2</t>
  </si>
  <si>
    <t>Profits/</t>
  </si>
  <si>
    <t>Losses)</t>
  </si>
  <si>
    <t>(Accumulated</t>
  </si>
  <si>
    <t xml:space="preserve">* </t>
  </si>
  <si>
    <t>Fixed deposit with licensed banks</t>
  </si>
  <si>
    <t>Cash and bank balances</t>
  </si>
  <si>
    <t>Bank overdarfts</t>
  </si>
  <si>
    <t>Less: Fixed deposits pledged to licensed banks</t>
  </si>
  <si>
    <t>31 Dec 2004</t>
  </si>
  <si>
    <t>Placement of fixed deposits</t>
  </si>
  <si>
    <t>Net cash flow from/(used in) financing activities</t>
  </si>
  <si>
    <t>Net cash flow from/(used in) operation</t>
  </si>
  <si>
    <t>Net cash flow from/(used in) operating activities</t>
  </si>
  <si>
    <t>Note</t>
  </si>
  <si>
    <t>Individual Quarter</t>
  </si>
  <si>
    <t>N/A - Not Available</t>
  </si>
  <si>
    <t>Preceding Year</t>
  </si>
  <si>
    <t>Trade receivables</t>
  </si>
  <si>
    <t>Other receivables, deposits &amp; prepayments</t>
  </si>
  <si>
    <t>Fixed deposits with licence banks</t>
  </si>
  <si>
    <t>Trade payables</t>
  </si>
  <si>
    <t>Other payables</t>
  </si>
  <si>
    <t>Provision for taxation</t>
  </si>
  <si>
    <t>Hire purchase and lease creditors</t>
  </si>
  <si>
    <t>To date ended</t>
  </si>
  <si>
    <t>Cumulative Quarter</t>
  </si>
  <si>
    <t xml:space="preserve">The Condensed Consolidated Income Statements should be read in conjunction with </t>
  </si>
  <si>
    <t>Drawdown of short term borrowing</t>
  </si>
  <si>
    <t>Drawdown of hire purchase</t>
  </si>
  <si>
    <t>For the quarter ended 30 Jun 2005</t>
  </si>
  <si>
    <t>30 Jun 2005</t>
  </si>
  <si>
    <t>30 Jun 2004</t>
  </si>
  <si>
    <t>For  the  quarter  ended 30 Jun 2005</t>
  </si>
  <si>
    <t>As at 30 Jun 2005</t>
  </si>
  <si>
    <t>Balance as at 30 Jun 2005</t>
  </si>
  <si>
    <t>Decrease/(Increase)in current assets</t>
  </si>
  <si>
    <t>Increase/(Decrease)in current liabilities</t>
  </si>
  <si>
    <t>*Note</t>
  </si>
  <si>
    <t>INTERIM FINANCIAL STATEMENTS</t>
  </si>
  <si>
    <t xml:space="preserve">                                                                                                                   </t>
  </si>
  <si>
    <t>MINETECH RESOURCES BERHAD (575543-X)</t>
  </si>
  <si>
    <t xml:space="preserve">Opening balance </t>
  </si>
  <si>
    <t xml:space="preserve"> with the accompanying explanatory notes attched to the interim financial statement.</t>
  </si>
  <si>
    <t>The Condensed Consolidated Statements of Changes in Equity should be read in conjunction</t>
  </si>
  <si>
    <t>Revenue</t>
  </si>
  <si>
    <t>Finance costs</t>
  </si>
  <si>
    <t>Minority interest</t>
  </si>
  <si>
    <t>Earnings per share (sen)</t>
  </si>
  <si>
    <t>-</t>
  </si>
  <si>
    <t xml:space="preserve">Basic </t>
  </si>
  <si>
    <t xml:space="preserve">Diluted </t>
  </si>
  <si>
    <t xml:space="preserve">45,000,000. The basic earnings per share have been calculated based on the weighted </t>
  </si>
  <si>
    <t xml:space="preserve">average number of shares issued as at 30 Jun  2005 after taking into account the issue </t>
  </si>
  <si>
    <t>shares during the period.</t>
  </si>
  <si>
    <t>The fully diluted earnings per share have been calculated based on the enlarged issued and</t>
  </si>
  <si>
    <t>be issued on18 Jul 2005 pursuant to the Initial Public Offering.</t>
  </si>
  <si>
    <t>FINANCED BY:</t>
  </si>
  <si>
    <t>Deferred taxation</t>
  </si>
  <si>
    <t xml:space="preserve">The number of fully paid-up ordinary shares of RM1.00 each in issue as at 30 Jun 2005 was </t>
  </si>
  <si>
    <t>paid-up share capital of 55,000,000 which includes the 10,000,000 new ordinary shares to</t>
  </si>
  <si>
    <t>Net profit for the period</t>
  </si>
  <si>
    <t>Net cash flow from/(used in) investing activities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</si>
</sst>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&quot;US$&quot;#,##0_);\(&quot;US$&quot;#,##0\)"/>
    <numFmt numFmtId="179" formatCode="&quot;US$&quot;#,##0_);[Red]\(&quot;US$&quot;#,##0\)"/>
    <numFmt numFmtId="180" formatCode="&quot;US$&quot;#,##0.00_);\(&quot;US$&quot;#,##0.00\)"/>
    <numFmt numFmtId="181" formatCode="&quot;US$&quot;#,##0.00_);[Red]\(&quot;US$&quot;#,##0.00\)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&quot;$&quot;* #,##0.00_-;\-&quot;$&quot;* #,##0.00_-;_-&quot;$&quot;* &quot;-&quot;??_-;_-@_-"/>
    <numFmt numFmtId="188" formatCode="_-&quot;RM&quot;* #,##0_-;\-&quot;RM&quot;* #,##0_-;_-&quot;RM&quot;* &quot;-&quot;_-;_-@_-"/>
    <numFmt numFmtId="189" formatCode="_-&quot;RM&quot;* #,##0.00_-;\-&quot;RM&quot;* #,##0.00_-;_-&quot;RM&quot;* &quot;-&quot;??_-;_-@_-"/>
    <numFmt numFmtId="190" formatCode="_(* #,##0_);_(* \(#,##0\);_(* &quot;-&quot;??_);_(@_)"/>
    <numFmt numFmtId="191" formatCode="#,##0.000_);[Red]\(#,##0.000\)"/>
    <numFmt numFmtId="192" formatCode="#,##0.0000_);[Red]\(#,##0.0000\)"/>
    <numFmt numFmtId="193" formatCode="0.0000_);[Red]\(0.000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16">
    <font>
      <sz val="12"/>
      <name val="Times New Roman"/>
      <family val="1"/>
    </font>
    <font>
      <sz val="12"/>
      <name val="新細明體"/>
      <family val="1"/>
    </font>
    <font>
      <sz val="11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sz val="12"/>
      <color indexed="8"/>
      <name val="Arial"/>
      <family val="2"/>
    </font>
    <font>
      <sz val="12"/>
      <color indexed="15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u val="single"/>
      <sz val="12"/>
      <name val="Arial"/>
      <family val="2"/>
    </font>
    <font>
      <i/>
      <u val="single"/>
      <sz val="12"/>
      <name val="Arial"/>
      <family val="2"/>
    </font>
    <font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5" fillId="0" borderId="0" xfId="25" applyFont="1" applyAlignment="1">
      <alignment horizontal="left"/>
      <protection/>
    </xf>
    <xf numFmtId="0" fontId="6" fillId="0" borderId="0" xfId="22" applyFont="1">
      <alignment/>
      <protection/>
    </xf>
    <xf numFmtId="38" fontId="5" fillId="0" borderId="0" xfId="22" applyNumberFormat="1" applyFont="1" applyBorder="1">
      <alignment/>
      <protection/>
    </xf>
    <xf numFmtId="15" fontId="6" fillId="0" borderId="0" xfId="22" applyNumberFormat="1" applyFont="1" applyBorder="1">
      <alignment/>
      <protection/>
    </xf>
    <xf numFmtId="38" fontId="5" fillId="0" borderId="0" xfId="25" applyNumberFormat="1" applyFont="1" applyAlignment="1">
      <alignment horizontal="left"/>
      <protection/>
    </xf>
    <xf numFmtId="0" fontId="8" fillId="0" borderId="0" xfId="26" applyFont="1" applyAlignment="1">
      <alignment horizontal="left"/>
      <protection/>
    </xf>
    <xf numFmtId="0" fontId="6" fillId="0" borderId="0" xfId="26" applyFont="1" applyAlignment="1">
      <alignment horizontal="center"/>
      <protection/>
    </xf>
    <xf numFmtId="0" fontId="6" fillId="0" borderId="0" xfId="26" applyFont="1">
      <alignment/>
      <protection/>
    </xf>
    <xf numFmtId="0" fontId="5" fillId="0" borderId="0" xfId="25" applyFont="1" applyAlignment="1">
      <alignment/>
      <protection/>
    </xf>
    <xf numFmtId="0" fontId="5" fillId="0" borderId="0" xfId="22" applyFont="1" applyAlignment="1">
      <alignment horizontal="center"/>
      <protection/>
    </xf>
    <xf numFmtId="0" fontId="6" fillId="0" borderId="0" xfId="22" applyFont="1" applyAlignment="1">
      <alignment horizontal="center"/>
      <protection/>
    </xf>
    <xf numFmtId="38" fontId="6" fillId="0" borderId="0" xfId="22" applyNumberFormat="1" applyFont="1">
      <alignment/>
      <protection/>
    </xf>
    <xf numFmtId="0" fontId="5" fillId="0" borderId="0" xfId="22" applyFont="1" applyBorder="1" applyAlignment="1">
      <alignment horizontal="center"/>
      <protection/>
    </xf>
    <xf numFmtId="14" fontId="6" fillId="0" borderId="0" xfId="22" applyNumberFormat="1" applyFont="1" applyAlignment="1">
      <alignment horizontal="center"/>
      <protection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90" fontId="6" fillId="0" borderId="0" xfId="15" applyNumberFormat="1" applyFont="1" applyAlignment="1">
      <alignment/>
    </xf>
    <xf numFmtId="0" fontId="6" fillId="0" borderId="0" xfId="0" applyFont="1" applyAlignment="1">
      <alignment/>
    </xf>
    <xf numFmtId="190" fontId="9" fillId="0" borderId="0" xfId="15" applyNumberFormat="1" applyFont="1" applyBorder="1" applyAlignment="1">
      <alignment/>
    </xf>
    <xf numFmtId="190" fontId="6" fillId="0" borderId="1" xfId="15" applyNumberFormat="1" applyFont="1" applyBorder="1" applyAlignment="1">
      <alignment/>
    </xf>
    <xf numFmtId="190" fontId="6" fillId="0" borderId="0" xfId="15" applyNumberFormat="1" applyFont="1" applyBorder="1" applyAlignment="1">
      <alignment/>
    </xf>
    <xf numFmtId="190" fontId="6" fillId="0" borderId="2" xfId="15" applyNumberFormat="1" applyFont="1" applyBorder="1" applyAlignment="1">
      <alignment/>
    </xf>
    <xf numFmtId="0" fontId="6" fillId="0" borderId="3" xfId="22" applyFont="1" applyBorder="1" applyAlignment="1">
      <alignment horizontal="center"/>
      <protection/>
    </xf>
    <xf numFmtId="0" fontId="5" fillId="0" borderId="0" xfId="0" applyFont="1" applyAlignment="1">
      <alignment horizontal="center"/>
    </xf>
    <xf numFmtId="0" fontId="5" fillId="0" borderId="0" xfId="22" applyFont="1">
      <alignment/>
      <protection/>
    </xf>
    <xf numFmtId="190" fontId="5" fillId="0" borderId="4" xfId="15" applyNumberFormat="1" applyFont="1" applyBorder="1" applyAlignment="1">
      <alignment/>
    </xf>
    <xf numFmtId="190" fontId="5" fillId="0" borderId="5" xfId="15" applyNumberFormat="1" applyFont="1" applyBorder="1" applyAlignment="1">
      <alignment/>
    </xf>
    <xf numFmtId="190" fontId="6" fillId="0" borderId="6" xfId="15" applyNumberFormat="1" applyFont="1" applyBorder="1" applyAlignment="1">
      <alignment/>
    </xf>
    <xf numFmtId="190" fontId="6" fillId="0" borderId="3" xfId="15" applyNumberFormat="1" applyFont="1" applyBorder="1" applyAlignment="1">
      <alignment/>
    </xf>
    <xf numFmtId="190" fontId="6" fillId="0" borderId="5" xfId="15" applyNumberFormat="1" applyFont="1" applyBorder="1" applyAlignment="1">
      <alignment/>
    </xf>
    <xf numFmtId="190" fontId="6" fillId="0" borderId="7" xfId="15" applyNumberFormat="1" applyFont="1" applyBorder="1" applyAlignment="1">
      <alignment/>
    </xf>
    <xf numFmtId="190" fontId="5" fillId="0" borderId="8" xfId="15" applyNumberFormat="1" applyFont="1" applyBorder="1" applyAlignment="1">
      <alignment/>
    </xf>
    <xf numFmtId="190" fontId="5" fillId="0" borderId="0" xfId="15" applyNumberFormat="1" applyFont="1" applyBorder="1" applyAlignment="1">
      <alignment/>
    </xf>
    <xf numFmtId="0" fontId="6" fillId="0" borderId="8" xfId="22" applyFont="1" applyBorder="1" applyAlignment="1">
      <alignment horizontal="center"/>
      <protection/>
    </xf>
    <xf numFmtId="0" fontId="6" fillId="0" borderId="0" xfId="22" applyFont="1" quotePrefix="1">
      <alignment/>
      <protection/>
    </xf>
    <xf numFmtId="0" fontId="9" fillId="0" borderId="0" xfId="22" applyFont="1" applyFill="1">
      <alignment/>
      <protection/>
    </xf>
    <xf numFmtId="0" fontId="10" fillId="0" borderId="0" xfId="22" applyFont="1">
      <alignment/>
      <protection/>
    </xf>
    <xf numFmtId="190" fontId="5" fillId="0" borderId="9" xfId="15" applyNumberFormat="1" applyFont="1" applyBorder="1" applyAlignment="1">
      <alignment/>
    </xf>
    <xf numFmtId="0" fontId="6" fillId="0" borderId="9" xfId="22" applyFont="1" applyBorder="1" applyAlignment="1">
      <alignment horizontal="center"/>
      <protection/>
    </xf>
    <xf numFmtId="0" fontId="6" fillId="0" borderId="0" xfId="22" applyFont="1" applyAlignment="1">
      <alignment horizontal="right"/>
      <protection/>
    </xf>
    <xf numFmtId="0" fontId="8" fillId="0" borderId="0" xfId="0" applyFont="1" applyAlignment="1">
      <alignment/>
    </xf>
    <xf numFmtId="190" fontId="6" fillId="0" borderId="0" xfId="15" applyNumberFormat="1" applyFont="1" applyBorder="1" applyAlignment="1">
      <alignment horizontal="right"/>
    </xf>
    <xf numFmtId="3" fontId="6" fillId="0" borderId="0" xfId="22" applyNumberFormat="1" applyFont="1">
      <alignment/>
      <protection/>
    </xf>
    <xf numFmtId="0" fontId="6" fillId="0" borderId="0" xfId="22" applyFont="1" applyAlignment="1">
      <alignment/>
      <protection/>
    </xf>
    <xf numFmtId="190" fontId="6" fillId="0" borderId="9" xfId="22" applyNumberFormat="1" applyFont="1" applyBorder="1">
      <alignment/>
      <protection/>
    </xf>
    <xf numFmtId="0" fontId="6" fillId="0" borderId="9" xfId="22" applyFont="1" applyBorder="1">
      <alignment/>
      <protection/>
    </xf>
    <xf numFmtId="190" fontId="6" fillId="0" borderId="0" xfId="22" applyNumberFormat="1" applyFont="1" applyBorder="1">
      <alignment/>
      <protection/>
    </xf>
    <xf numFmtId="0" fontId="6" fillId="0" borderId="0" xfId="22" applyFont="1" applyBorder="1">
      <alignment/>
      <protection/>
    </xf>
    <xf numFmtId="0" fontId="5" fillId="0" borderId="0" xfId="22" applyFont="1" applyAlignment="1">
      <alignment/>
      <protection/>
    </xf>
    <xf numFmtId="0" fontId="6" fillId="0" borderId="0" xfId="25" applyFont="1" applyAlignment="1">
      <alignment horizontal="center"/>
      <protection/>
    </xf>
    <xf numFmtId="0" fontId="6" fillId="0" borderId="0" xfId="25" applyFont="1">
      <alignment/>
      <protection/>
    </xf>
    <xf numFmtId="0" fontId="5" fillId="0" borderId="0" xfId="26" applyFont="1" applyAlignment="1">
      <alignment/>
      <protection/>
    </xf>
    <xf numFmtId="38" fontId="11" fillId="0" borderId="0" xfId="22" applyNumberFormat="1" applyFont="1" applyBorder="1" applyAlignment="1">
      <alignment horizontal="left"/>
      <protection/>
    </xf>
    <xf numFmtId="0" fontId="12" fillId="0" borderId="0" xfId="25" applyFont="1" applyBorder="1">
      <alignment/>
      <protection/>
    </xf>
    <xf numFmtId="0" fontId="8" fillId="0" borderId="0" xfId="26" applyFont="1" applyAlignment="1">
      <alignment/>
      <protection/>
    </xf>
    <xf numFmtId="38" fontId="6" fillId="0" borderId="0" xfId="22" applyNumberFormat="1" applyFont="1" applyAlignment="1" quotePrefix="1">
      <alignment horizontal="center"/>
      <protection/>
    </xf>
    <xf numFmtId="14" fontId="5" fillId="0" borderId="0" xfId="22" applyNumberFormat="1" applyFont="1" applyAlignment="1" quotePrefix="1">
      <alignment horizontal="center"/>
      <protection/>
    </xf>
    <xf numFmtId="0" fontId="5" fillId="0" borderId="0" xfId="26" applyFont="1" applyAlignment="1">
      <alignment horizontal="left"/>
      <protection/>
    </xf>
    <xf numFmtId="0" fontId="13" fillId="0" borderId="0" xfId="22" applyFont="1" applyAlignment="1">
      <alignment horizontal="left"/>
      <protection/>
    </xf>
    <xf numFmtId="0" fontId="13" fillId="0" borderId="0" xfId="22" applyFont="1" applyAlignment="1">
      <alignment horizontal="centerContinuous"/>
      <protection/>
    </xf>
    <xf numFmtId="0" fontId="13" fillId="0" borderId="0" xfId="26" applyFont="1" applyAlignment="1">
      <alignment horizontal="centerContinuous"/>
      <protection/>
    </xf>
    <xf numFmtId="0" fontId="14" fillId="0" borderId="0" xfId="25" applyFont="1" applyBorder="1" applyAlignment="1">
      <alignment horizontal="centerContinuous"/>
      <protection/>
    </xf>
    <xf numFmtId="0" fontId="6" fillId="0" borderId="0" xfId="26" applyFont="1" applyAlignment="1">
      <alignment horizontal="left"/>
      <protection/>
    </xf>
    <xf numFmtId="0" fontId="6" fillId="0" borderId="0" xfId="26" applyFont="1" applyAlignment="1">
      <alignment horizontal="centerContinuous"/>
      <protection/>
    </xf>
    <xf numFmtId="0" fontId="5" fillId="0" borderId="0" xfId="23" applyFont="1" applyAlignment="1">
      <alignment horizontal="center"/>
      <protection/>
    </xf>
    <xf numFmtId="0" fontId="5" fillId="0" borderId="0" xfId="23" applyFont="1">
      <alignment/>
      <protection/>
    </xf>
    <xf numFmtId="38" fontId="5" fillId="0" borderId="0" xfId="23" applyNumberFormat="1" applyFont="1" applyAlignment="1">
      <alignment horizontal="center"/>
      <protection/>
    </xf>
    <xf numFmtId="0" fontId="6" fillId="0" borderId="0" xfId="23" applyFont="1">
      <alignment/>
      <protection/>
    </xf>
    <xf numFmtId="0" fontId="6" fillId="0" borderId="0" xfId="23" applyFont="1" applyAlignment="1">
      <alignment horizontal="center"/>
      <protection/>
    </xf>
    <xf numFmtId="38" fontId="6" fillId="0" borderId="0" xfId="23" applyNumberFormat="1" applyFont="1">
      <alignment/>
      <protection/>
    </xf>
    <xf numFmtId="0" fontId="5" fillId="0" borderId="0" xfId="0" applyFont="1" applyAlignment="1">
      <alignment/>
    </xf>
    <xf numFmtId="38" fontId="6" fillId="0" borderId="0" xfId="23" applyNumberFormat="1" applyFont="1" applyAlignment="1">
      <alignment horizontal="right"/>
      <protection/>
    </xf>
    <xf numFmtId="41" fontId="6" fillId="0" borderId="0" xfId="23" applyNumberFormat="1" applyFont="1" applyAlignment="1">
      <alignment/>
      <protection/>
    </xf>
    <xf numFmtId="37" fontId="6" fillId="0" borderId="0" xfId="23" applyNumberFormat="1" applyFont="1" applyAlignment="1">
      <alignment horizontal="right"/>
      <protection/>
    </xf>
    <xf numFmtId="38" fontId="6" fillId="0" borderId="4" xfId="23" applyNumberFormat="1" applyFont="1" applyBorder="1">
      <alignment/>
      <protection/>
    </xf>
    <xf numFmtId="38" fontId="6" fillId="0" borderId="10" xfId="23" applyNumberFormat="1" applyFont="1" applyBorder="1">
      <alignment/>
      <protection/>
    </xf>
    <xf numFmtId="41" fontId="6" fillId="0" borderId="10" xfId="23" applyNumberFormat="1" applyFont="1" applyBorder="1" applyAlignment="1">
      <alignment/>
      <protection/>
    </xf>
    <xf numFmtId="0" fontId="5" fillId="0" borderId="0" xfId="22" applyFont="1" applyAlignment="1">
      <alignment horizontal="left"/>
      <protection/>
    </xf>
    <xf numFmtId="15" fontId="6" fillId="0" borderId="0" xfId="22" applyNumberFormat="1" applyFont="1" applyAlignment="1">
      <alignment horizontal="center"/>
      <protection/>
    </xf>
    <xf numFmtId="0" fontId="15" fillId="0" borderId="0" xfId="25" applyFont="1">
      <alignment/>
      <protection/>
    </xf>
    <xf numFmtId="38" fontId="15" fillId="0" borderId="0" xfId="22" applyNumberFormat="1" applyFont="1">
      <alignment/>
      <protection/>
    </xf>
    <xf numFmtId="38" fontId="6" fillId="0" borderId="0" xfId="22" applyNumberFormat="1" applyFont="1" applyAlignment="1">
      <alignment horizontal="right"/>
      <protection/>
    </xf>
    <xf numFmtId="38" fontId="6" fillId="0" borderId="0" xfId="22" applyNumberFormat="1" applyFont="1" applyFill="1" applyAlignment="1">
      <alignment horizontal="right"/>
      <protection/>
    </xf>
    <xf numFmtId="37" fontId="6" fillId="0" borderId="3" xfId="22" applyNumberFormat="1" applyFont="1" applyBorder="1" applyAlignment="1">
      <alignment horizontal="right"/>
      <protection/>
    </xf>
    <xf numFmtId="37" fontId="6" fillId="0" borderId="3" xfId="22" applyNumberFormat="1" applyFont="1" applyFill="1" applyBorder="1" applyAlignment="1">
      <alignment horizontal="right"/>
      <protection/>
    </xf>
    <xf numFmtId="37" fontId="6" fillId="0" borderId="0" xfId="22" applyNumberFormat="1" applyFont="1">
      <alignment/>
      <protection/>
    </xf>
    <xf numFmtId="37" fontId="6" fillId="0" borderId="0" xfId="22" applyNumberFormat="1" applyFont="1" applyFill="1">
      <alignment/>
      <protection/>
    </xf>
    <xf numFmtId="38" fontId="6" fillId="0" borderId="3" xfId="22" applyNumberFormat="1" applyFont="1" applyBorder="1" applyAlignment="1">
      <alignment horizontal="right"/>
      <protection/>
    </xf>
    <xf numFmtId="38" fontId="6" fillId="0" borderId="0" xfId="22" applyNumberFormat="1" applyFont="1" applyBorder="1" applyAlignment="1">
      <alignment horizontal="right"/>
      <protection/>
    </xf>
    <xf numFmtId="38" fontId="6" fillId="0" borderId="0" xfId="22" applyNumberFormat="1" applyFont="1" applyFill="1" applyBorder="1" applyAlignment="1">
      <alignment horizontal="right"/>
      <protection/>
    </xf>
    <xf numFmtId="38" fontId="6" fillId="0" borderId="3" xfId="22" applyNumberFormat="1" applyFont="1" applyFill="1" applyBorder="1" applyAlignment="1">
      <alignment horizontal="right"/>
      <protection/>
    </xf>
    <xf numFmtId="38" fontId="6" fillId="0" borderId="0" xfId="22" applyNumberFormat="1" applyFont="1" applyAlignment="1">
      <alignment horizontal="center"/>
      <protection/>
    </xf>
    <xf numFmtId="41" fontId="6" fillId="0" borderId="0" xfId="22" applyNumberFormat="1" applyFont="1" applyBorder="1" applyAlignment="1">
      <alignment horizontal="right"/>
      <protection/>
    </xf>
    <xf numFmtId="0" fontId="6" fillId="0" borderId="0" xfId="22" applyFont="1" applyAlignment="1" quotePrefix="1">
      <alignment horizontal="left"/>
      <protection/>
    </xf>
    <xf numFmtId="38" fontId="6" fillId="0" borderId="0" xfId="22" applyNumberFormat="1" applyFont="1" applyBorder="1">
      <alignment/>
      <protection/>
    </xf>
    <xf numFmtId="38" fontId="6" fillId="0" borderId="0" xfId="22" applyNumberFormat="1" applyFont="1" applyFill="1" applyBorder="1">
      <alignment/>
      <protection/>
    </xf>
    <xf numFmtId="38" fontId="6" fillId="0" borderId="9" xfId="22" applyNumberFormat="1" applyFont="1" applyBorder="1">
      <alignment/>
      <protection/>
    </xf>
    <xf numFmtId="38" fontId="6" fillId="0" borderId="9" xfId="22" applyNumberFormat="1" applyFont="1" applyFill="1" applyBorder="1">
      <alignment/>
      <protection/>
    </xf>
    <xf numFmtId="43" fontId="6" fillId="0" borderId="0" xfId="24" applyNumberFormat="1" applyFont="1">
      <alignment/>
      <protection/>
    </xf>
    <xf numFmtId="38" fontId="6" fillId="0" borderId="4" xfId="22" applyNumberFormat="1" applyFont="1" applyBorder="1">
      <alignment/>
      <protection/>
    </xf>
    <xf numFmtId="38" fontId="6" fillId="0" borderId="10" xfId="22" applyNumberFormat="1" applyFont="1" applyBorder="1">
      <alignment/>
      <protection/>
    </xf>
    <xf numFmtId="2" fontId="6" fillId="0" borderId="0" xfId="22" applyNumberFormat="1" applyFont="1">
      <alignment/>
      <protection/>
    </xf>
    <xf numFmtId="0" fontId="6" fillId="0" borderId="0" xfId="22" applyFont="1" applyAlignment="1" quotePrefix="1">
      <alignment horizontal="right"/>
      <protection/>
    </xf>
    <xf numFmtId="0" fontId="6" fillId="0" borderId="0" xfId="22" applyFont="1" applyAlignment="1">
      <alignment horizontal="left"/>
      <protection/>
    </xf>
    <xf numFmtId="40" fontId="6" fillId="0" borderId="0" xfId="22" applyNumberFormat="1" applyFont="1">
      <alignment/>
      <protection/>
    </xf>
    <xf numFmtId="38" fontId="9" fillId="0" borderId="0" xfId="22" applyNumberFormat="1" applyFont="1" applyFill="1">
      <alignment/>
      <protection/>
    </xf>
    <xf numFmtId="0" fontId="8" fillId="0" borderId="0" xfId="0" applyFont="1" applyAlignment="1">
      <alignment horizontal="left" indent="1"/>
    </xf>
    <xf numFmtId="0" fontId="6" fillId="0" borderId="0" xfId="0" applyFont="1" applyAlignment="1" quotePrefix="1">
      <alignment horizontal="right"/>
    </xf>
    <xf numFmtId="40" fontId="9" fillId="0" borderId="0" xfId="22" applyNumberFormat="1" applyFont="1" applyFill="1">
      <alignment/>
      <protection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indent="1"/>
    </xf>
    <xf numFmtId="192" fontId="6" fillId="0" borderId="0" xfId="22" applyNumberFormat="1" applyFont="1">
      <alignment/>
      <protection/>
    </xf>
    <xf numFmtId="38" fontId="12" fillId="0" borderId="0" xfId="22" applyNumberFormat="1" applyFont="1" applyBorder="1" applyAlignment="1">
      <alignment horizontal="left"/>
      <protection/>
    </xf>
    <xf numFmtId="38" fontId="12" fillId="0" borderId="0" xfId="25" applyNumberFormat="1" applyFont="1" applyAlignment="1">
      <alignment horizontal="left"/>
      <protection/>
    </xf>
    <xf numFmtId="38" fontId="5" fillId="0" borderId="0" xfId="22" applyNumberFormat="1" applyFont="1" applyAlignment="1">
      <alignment horizontal="center"/>
      <protection/>
    </xf>
    <xf numFmtId="38" fontId="5" fillId="0" borderId="0" xfId="22" applyNumberFormat="1" applyFont="1" applyAlignment="1" quotePrefix="1">
      <alignment horizontal="center"/>
      <protection/>
    </xf>
    <xf numFmtId="38" fontId="6" fillId="0" borderId="0" xfId="22" applyNumberFormat="1" applyFont="1" applyAlignment="1">
      <alignment horizontal="left"/>
      <protection/>
    </xf>
    <xf numFmtId="38" fontId="9" fillId="0" borderId="0" xfId="22" applyNumberFormat="1" applyFont="1" applyFill="1" applyAlignment="1">
      <alignment horizontal="left"/>
      <protection/>
    </xf>
    <xf numFmtId="0" fontId="6" fillId="0" borderId="0" xfId="0" applyFont="1" applyAlignment="1">
      <alignment horizontal="left" indent="1"/>
    </xf>
    <xf numFmtId="38" fontId="5" fillId="0" borderId="0" xfId="22" applyNumberFormat="1" applyFont="1">
      <alignment/>
      <protection/>
    </xf>
    <xf numFmtId="0" fontId="5" fillId="0" borderId="0" xfId="25" applyFont="1" applyAlignment="1">
      <alignment horizontal="center"/>
      <protection/>
    </xf>
    <xf numFmtId="38" fontId="6" fillId="0" borderId="3" xfId="22" applyNumberFormat="1" applyFont="1" applyBorder="1" applyAlignment="1">
      <alignment horizontal="center"/>
      <protection/>
    </xf>
    <xf numFmtId="38" fontId="6" fillId="0" borderId="4" xfId="22" applyNumberFormat="1" applyFont="1" applyBorder="1" applyAlignment="1">
      <alignment horizontal="center"/>
      <protection/>
    </xf>
    <xf numFmtId="38" fontId="6" fillId="0" borderId="9" xfId="22" applyNumberFormat="1" applyFont="1" applyBorder="1" applyAlignment="1">
      <alignment horizontal="center"/>
      <protection/>
    </xf>
    <xf numFmtId="38" fontId="7" fillId="0" borderId="0" xfId="22" applyNumberFormat="1" applyFont="1" applyAlignment="1">
      <alignment horizontal="center"/>
      <protection/>
    </xf>
    <xf numFmtId="0" fontId="7" fillId="0" borderId="0" xfId="22" applyFont="1" applyAlignment="1">
      <alignment horizontal="center"/>
      <protection/>
    </xf>
    <xf numFmtId="190" fontId="6" fillId="0" borderId="0" xfId="22" applyNumberFormat="1" applyFont="1">
      <alignment/>
      <protection/>
    </xf>
    <xf numFmtId="190" fontId="6" fillId="0" borderId="8" xfId="15" applyNumberFormat="1" applyFont="1" applyBorder="1" applyAlignment="1">
      <alignment/>
    </xf>
    <xf numFmtId="190" fontId="6" fillId="0" borderId="8" xfId="22" applyNumberFormat="1" applyFont="1" applyBorder="1">
      <alignment/>
      <protection/>
    </xf>
    <xf numFmtId="37" fontId="6" fillId="0" borderId="0" xfId="22" applyNumberFormat="1" applyFont="1" applyBorder="1">
      <alignment/>
      <protection/>
    </xf>
    <xf numFmtId="190" fontId="5" fillId="0" borderId="0" xfId="15" applyNumberFormat="1" applyFont="1" applyBorder="1" applyAlignment="1">
      <alignment/>
    </xf>
    <xf numFmtId="0" fontId="6" fillId="0" borderId="0" xfId="0" applyFont="1" applyAlignment="1">
      <alignment horizontal="left"/>
    </xf>
    <xf numFmtId="190" fontId="6" fillId="0" borderId="0" xfId="22" applyNumberFormat="1" applyFont="1" applyAlignment="1">
      <alignment horizontal="right"/>
      <protection/>
    </xf>
    <xf numFmtId="193" fontId="6" fillId="0" borderId="0" xfId="22" applyNumberFormat="1" applyFont="1">
      <alignment/>
      <protection/>
    </xf>
    <xf numFmtId="190" fontId="6" fillId="0" borderId="4" xfId="15" applyNumberFormat="1" applyFont="1" applyBorder="1" applyAlignment="1">
      <alignment/>
    </xf>
    <xf numFmtId="190" fontId="6" fillId="0" borderId="0" xfId="15" applyNumberFormat="1" applyFont="1" applyBorder="1" applyAlignment="1">
      <alignment/>
    </xf>
    <xf numFmtId="0" fontId="5" fillId="0" borderId="0" xfId="22" applyFont="1" applyBorder="1" applyAlignment="1">
      <alignment horizontal="left"/>
      <protection/>
    </xf>
    <xf numFmtId="0" fontId="5" fillId="0" borderId="0" xfId="22" applyFont="1" applyBorder="1">
      <alignment/>
      <protection/>
    </xf>
    <xf numFmtId="40" fontId="5" fillId="0" borderId="0" xfId="22" applyNumberFormat="1" applyFont="1" applyBorder="1" applyAlignment="1">
      <alignment horizontal="right"/>
      <protection/>
    </xf>
    <xf numFmtId="190" fontId="5" fillId="0" borderId="0" xfId="22" applyNumberFormat="1" applyFont="1">
      <alignment/>
      <protection/>
    </xf>
    <xf numFmtId="0" fontId="5" fillId="0" borderId="0" xfId="26" applyFont="1" applyAlignment="1">
      <alignment horizontal="center"/>
      <protection/>
    </xf>
    <xf numFmtId="0" fontId="7" fillId="0" borderId="0" xfId="22" applyFont="1">
      <alignment/>
      <protection/>
    </xf>
    <xf numFmtId="0" fontId="7" fillId="0" borderId="0" xfId="22" applyFont="1" applyAlignment="1">
      <alignment horizontal="left"/>
      <protection/>
    </xf>
    <xf numFmtId="38" fontId="8" fillId="0" borderId="0" xfId="22" applyNumberFormat="1" applyFont="1" applyAlignment="1">
      <alignment horizontal="center"/>
      <protection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一般_3rdQTERLYREPORT" xfId="22"/>
    <cellStyle name="一般_MAcurrentmthYR2002" xfId="23"/>
    <cellStyle name="一般_QTERLYREPORT" xfId="24"/>
    <cellStyle name="一般_Sheet1" xfId="25"/>
    <cellStyle name="一般_Sheet2" xfId="26"/>
    <cellStyle name="千分位[0]_FS" xfId="27"/>
    <cellStyle name="千分位_Book2" xfId="28"/>
    <cellStyle name="貨幣 [0]_Book3" xfId="29"/>
    <cellStyle name="貨幣_Book3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an\F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ee\MODULE2\HSIBac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WP"/>
      <sheetName val="MFGWP"/>
      <sheetName val="PNLWP"/>
      <sheetName val="Sheet1"/>
      <sheetName val="FS"/>
      <sheetName val="hspmcashflow statment"/>
      <sheetName val="cashflow statemen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payment"/>
      <sheetName val="RECEIVING"/>
      <sheetName val="Sheet2"/>
      <sheetName val="Sheet1"/>
      <sheetName val="HSPM "/>
      <sheetName val="HSHY"/>
      <sheetName val="CASHFLOW"/>
      <sheetName val="1257"/>
      <sheetName val="pnl-worksheet"/>
      <sheetName val="PNL"/>
      <sheetName val="HSIB"/>
      <sheetName val="Sheet4"/>
      <sheetName val="HSHYHSPM"/>
      <sheetName val="Sheet2 (2)"/>
      <sheetName val="Sheet1 (4)"/>
      <sheetName val="Sheet1 (3)"/>
      <sheetName val="Sheet1 (2)"/>
      <sheetName val="BASED ON estima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tabSelected="1" workbookViewId="0" topLeftCell="A1">
      <selection activeCell="F43" sqref="F43"/>
    </sheetView>
  </sheetViews>
  <sheetFormatPr defaultColWidth="9.00390625" defaultRowHeight="15.75"/>
  <cols>
    <col min="1" max="1" width="3.75390625" style="2" customWidth="1"/>
    <col min="2" max="2" width="8.00390625" style="2" customWidth="1"/>
    <col min="3" max="3" width="9.75390625" style="2" customWidth="1"/>
    <col min="4" max="4" width="8.75390625" style="2" customWidth="1"/>
    <col min="5" max="5" width="9.75390625" style="2" customWidth="1"/>
    <col min="6" max="6" width="8.00390625" style="2" customWidth="1"/>
    <col min="7" max="7" width="12.50390625" style="2" bestFit="1" customWidth="1"/>
    <col min="8" max="8" width="12.625" style="2" bestFit="1" customWidth="1"/>
    <col min="9" max="16384" width="8.00390625" style="2" customWidth="1"/>
  </cols>
  <sheetData>
    <row r="1" spans="1:9" ht="15.75">
      <c r="A1" s="1" t="s">
        <v>136</v>
      </c>
      <c r="B1" s="51"/>
      <c r="C1" s="52"/>
      <c r="D1" s="52"/>
      <c r="E1" s="52"/>
      <c r="F1" s="52"/>
      <c r="H1" s="52"/>
      <c r="I1" s="52"/>
    </row>
    <row r="2" spans="1:9" ht="15.75">
      <c r="A2" s="9" t="s">
        <v>0</v>
      </c>
      <c r="B2" s="51"/>
      <c r="C2" s="52"/>
      <c r="D2" s="52"/>
      <c r="E2" s="52"/>
      <c r="F2" s="52"/>
      <c r="H2" s="52"/>
      <c r="I2" s="52"/>
    </row>
    <row r="3" spans="1:9" ht="15.75">
      <c r="A3" s="53" t="s">
        <v>134</v>
      </c>
      <c r="B3" s="51"/>
      <c r="C3" s="52"/>
      <c r="D3" s="52"/>
      <c r="E3" s="52"/>
      <c r="G3" s="54"/>
      <c r="H3" s="52"/>
      <c r="I3" s="52"/>
    </row>
    <row r="4" spans="1:7" ht="8.25" customHeight="1">
      <c r="A4" s="53"/>
      <c r="B4" s="7"/>
      <c r="C4" s="8"/>
      <c r="D4" s="8"/>
      <c r="E4" s="8"/>
      <c r="F4" s="8"/>
      <c r="G4" s="55"/>
    </row>
    <row r="5" spans="1:7" ht="15.75">
      <c r="A5" s="1" t="s">
        <v>10</v>
      </c>
      <c r="B5" s="7"/>
      <c r="C5" s="8"/>
      <c r="D5" s="8"/>
      <c r="E5" s="8"/>
      <c r="F5" s="8"/>
      <c r="G5" s="8"/>
    </row>
    <row r="6" spans="1:7" ht="15.75">
      <c r="A6" s="1" t="s">
        <v>129</v>
      </c>
      <c r="B6" s="7"/>
      <c r="C6" s="8"/>
      <c r="D6" s="8"/>
      <c r="E6" s="8"/>
      <c r="F6" s="8"/>
      <c r="G6" s="5"/>
    </row>
    <row r="7" spans="1:8" ht="15.75">
      <c r="A7" s="9"/>
      <c r="B7" s="7"/>
      <c r="C7" s="8"/>
      <c r="D7" s="8"/>
      <c r="E7" s="8"/>
      <c r="F7" s="8"/>
      <c r="G7" s="142" t="s">
        <v>84</v>
      </c>
      <c r="H7" s="10" t="s">
        <v>85</v>
      </c>
    </row>
    <row r="8" spans="7:8" s="26" customFormat="1" ht="15.75">
      <c r="G8" s="10" t="s">
        <v>23</v>
      </c>
      <c r="H8" s="10" t="s">
        <v>23</v>
      </c>
    </row>
    <row r="9" spans="7:8" ht="15.75">
      <c r="G9" s="58" t="s">
        <v>126</v>
      </c>
      <c r="H9" s="58" t="s">
        <v>104</v>
      </c>
    </row>
    <row r="10" spans="7:8" ht="15.75">
      <c r="G10" s="10" t="s">
        <v>2</v>
      </c>
      <c r="H10" s="10" t="s">
        <v>2</v>
      </c>
    </row>
    <row r="11" spans="1:7" ht="15.75">
      <c r="A11" s="26" t="s">
        <v>71</v>
      </c>
      <c r="G11" s="10"/>
    </row>
    <row r="12" ht="10.5" customHeight="1"/>
    <row r="13" spans="1:8" ht="15">
      <c r="A13" s="17" t="s">
        <v>70</v>
      </c>
      <c r="G13" s="18">
        <v>54830</v>
      </c>
      <c r="H13" s="128">
        <v>0</v>
      </c>
    </row>
    <row r="14" spans="1:8" ht="15">
      <c r="A14" s="17" t="s">
        <v>87</v>
      </c>
      <c r="G14" s="18">
        <v>1872</v>
      </c>
      <c r="H14" s="128">
        <v>0</v>
      </c>
    </row>
    <row r="15" spans="1:8" ht="15">
      <c r="A15" s="16"/>
      <c r="B15" s="17"/>
      <c r="G15" s="129">
        <f>SUM(G13:G14)</f>
        <v>56702</v>
      </c>
      <c r="H15" s="130">
        <f>SUM(H13:H14)</f>
        <v>0</v>
      </c>
    </row>
    <row r="16" spans="1:8" ht="15">
      <c r="A16" s="17" t="s">
        <v>72</v>
      </c>
      <c r="G16" s="18"/>
      <c r="H16" s="44"/>
    </row>
    <row r="17" spans="1:8" ht="15">
      <c r="A17" s="16"/>
      <c r="B17" s="19" t="s">
        <v>26</v>
      </c>
      <c r="G17" s="22">
        <v>9804</v>
      </c>
      <c r="H17" s="128">
        <v>0</v>
      </c>
    </row>
    <row r="18" spans="1:8" ht="15">
      <c r="A18" s="16"/>
      <c r="B18" s="19" t="s">
        <v>113</v>
      </c>
      <c r="G18" s="22">
        <v>22387</v>
      </c>
      <c r="H18" s="128">
        <v>0</v>
      </c>
    </row>
    <row r="19" spans="1:8" ht="15">
      <c r="A19" s="16"/>
      <c r="B19" s="19" t="s">
        <v>55</v>
      </c>
      <c r="G19" s="22">
        <v>6335</v>
      </c>
      <c r="H19" s="128">
        <v>0</v>
      </c>
    </row>
    <row r="20" spans="1:8" ht="15">
      <c r="A20" s="16"/>
      <c r="B20" s="19" t="s">
        <v>114</v>
      </c>
      <c r="G20" s="22">
        <v>6959</v>
      </c>
      <c r="H20" s="44">
        <v>570</v>
      </c>
    </row>
    <row r="21" spans="1:13" ht="15.75" customHeight="1">
      <c r="A21" s="16"/>
      <c r="B21" s="19" t="s">
        <v>27</v>
      </c>
      <c r="G21" s="22"/>
      <c r="H21" s="128">
        <v>0</v>
      </c>
      <c r="M21" s="87"/>
    </row>
    <row r="22" spans="1:13" ht="15.75" customHeight="1">
      <c r="A22" s="16"/>
      <c r="B22" s="19" t="s">
        <v>115</v>
      </c>
      <c r="G22" s="22">
        <v>2192</v>
      </c>
      <c r="H22" s="128">
        <v>0</v>
      </c>
      <c r="M22" s="87"/>
    </row>
    <row r="23" spans="1:13" ht="15">
      <c r="A23" s="16"/>
      <c r="B23" s="19" t="s">
        <v>88</v>
      </c>
      <c r="G23" s="22">
        <v>968</v>
      </c>
      <c r="H23" s="128">
        <v>0</v>
      </c>
      <c r="M23" s="87"/>
    </row>
    <row r="24" spans="1:13" ht="15">
      <c r="A24" s="16"/>
      <c r="B24" s="17"/>
      <c r="G24" s="129">
        <f>SUM(G17:G23)</f>
        <v>48645</v>
      </c>
      <c r="H24" s="129">
        <f>SUM(H17:H23)</f>
        <v>570</v>
      </c>
      <c r="M24" s="131"/>
    </row>
    <row r="25" spans="1:13" ht="15">
      <c r="A25" s="17" t="s">
        <v>73</v>
      </c>
      <c r="G25" s="22"/>
      <c r="M25" s="87"/>
    </row>
    <row r="26" spans="1:8" ht="15">
      <c r="A26" s="16"/>
      <c r="B26" s="19" t="s">
        <v>116</v>
      </c>
      <c r="G26" s="22">
        <v>10793</v>
      </c>
      <c r="H26" s="128">
        <v>0</v>
      </c>
    </row>
    <row r="27" spans="1:8" ht="15">
      <c r="A27" s="16"/>
      <c r="B27" s="19" t="s">
        <v>117</v>
      </c>
      <c r="G27" s="22">
        <v>6190</v>
      </c>
      <c r="H27" s="128">
        <v>418.956</v>
      </c>
    </row>
    <row r="28" spans="1:8" ht="15">
      <c r="A28" s="16"/>
      <c r="B28" s="19" t="s">
        <v>79</v>
      </c>
      <c r="G28" s="22">
        <v>0</v>
      </c>
      <c r="H28" s="128">
        <v>164.257</v>
      </c>
    </row>
    <row r="29" spans="1:8" ht="15">
      <c r="A29" s="16"/>
      <c r="B29" s="19" t="s">
        <v>119</v>
      </c>
      <c r="G29" s="22">
        <v>3990</v>
      </c>
      <c r="H29" s="128">
        <v>0</v>
      </c>
    </row>
    <row r="30" spans="1:8" ht="15">
      <c r="A30" s="16"/>
      <c r="B30" s="19" t="s">
        <v>44</v>
      </c>
      <c r="G30" s="22">
        <v>5975</v>
      </c>
      <c r="H30" s="128">
        <v>0</v>
      </c>
    </row>
    <row r="31" spans="1:8" ht="15">
      <c r="A31" s="16"/>
      <c r="B31" s="19" t="s">
        <v>89</v>
      </c>
      <c r="G31" s="22">
        <v>3798</v>
      </c>
      <c r="H31" s="128">
        <v>0</v>
      </c>
    </row>
    <row r="32" spans="1:8" ht="15">
      <c r="A32" s="16"/>
      <c r="B32" s="2" t="s">
        <v>52</v>
      </c>
      <c r="G32" s="22">
        <v>1231</v>
      </c>
      <c r="H32" s="128">
        <v>0</v>
      </c>
    </row>
    <row r="33" spans="1:8" ht="15">
      <c r="A33" s="16"/>
      <c r="B33" s="19" t="s">
        <v>118</v>
      </c>
      <c r="G33" s="22">
        <v>1084</v>
      </c>
      <c r="H33" s="128">
        <v>0</v>
      </c>
    </row>
    <row r="34" spans="1:8" ht="15">
      <c r="A34" s="16"/>
      <c r="B34" s="17"/>
      <c r="G34" s="129">
        <f>SUM(G26:G33)</f>
        <v>33061</v>
      </c>
      <c r="H34" s="129">
        <f>SUM(H26:H33)</f>
        <v>583.213</v>
      </c>
    </row>
    <row r="35" spans="1:7" ht="8.25" customHeight="1">
      <c r="A35" s="16"/>
      <c r="B35" s="17"/>
      <c r="G35" s="22"/>
    </row>
    <row r="36" spans="1:8" ht="15">
      <c r="A36" s="17" t="s">
        <v>90</v>
      </c>
      <c r="G36" s="22">
        <f>+G24-G34</f>
        <v>15584</v>
      </c>
      <c r="H36" s="22">
        <f>+H24-H34</f>
        <v>-13.212999999999965</v>
      </c>
    </row>
    <row r="37" spans="1:8" ht="16.5" thickBot="1">
      <c r="A37" s="16"/>
      <c r="B37" s="17"/>
      <c r="G37" s="39">
        <f>SUM(G13:G14)+G36</f>
        <v>72286</v>
      </c>
      <c r="H37" s="39">
        <f>SUM(H13:H14)+H36</f>
        <v>-13.212999999999965</v>
      </c>
    </row>
    <row r="38" spans="1:7" ht="16.5" thickTop="1">
      <c r="A38" s="72" t="s">
        <v>152</v>
      </c>
      <c r="G38" s="132"/>
    </row>
    <row r="39" spans="1:8" ht="15">
      <c r="A39" s="133" t="s">
        <v>74</v>
      </c>
      <c r="B39" s="17"/>
      <c r="G39" s="22">
        <v>45000</v>
      </c>
      <c r="H39" s="134" t="s">
        <v>94</v>
      </c>
    </row>
    <row r="40" spans="1:8" ht="15">
      <c r="A40" s="133" t="s">
        <v>75</v>
      </c>
      <c r="B40" s="17"/>
      <c r="G40" s="22">
        <v>0</v>
      </c>
      <c r="H40" s="128">
        <v>0</v>
      </c>
    </row>
    <row r="41" spans="1:8" ht="15">
      <c r="A41" s="133" t="s">
        <v>76</v>
      </c>
      <c r="B41" s="17"/>
      <c r="G41" s="22">
        <v>8434</v>
      </c>
      <c r="H41" s="128"/>
    </row>
    <row r="42" spans="1:8" ht="15">
      <c r="A42" s="133" t="s">
        <v>91</v>
      </c>
      <c r="B42" s="17"/>
      <c r="G42" s="22">
        <v>2547</v>
      </c>
      <c r="H42" s="128">
        <v>-12.552</v>
      </c>
    </row>
    <row r="43" spans="1:8" ht="15.75">
      <c r="A43" s="133" t="s">
        <v>92</v>
      </c>
      <c r="B43" s="72"/>
      <c r="E43" s="135"/>
      <c r="G43" s="136">
        <f>SUM(G39:G42)</f>
        <v>55981</v>
      </c>
      <c r="H43" s="136">
        <f>SUM(H39:H42)</f>
        <v>-12.552</v>
      </c>
    </row>
    <row r="44" spans="1:7" ht="15.75">
      <c r="A44" s="133" t="s">
        <v>77</v>
      </c>
      <c r="B44" s="72"/>
      <c r="E44" s="135"/>
      <c r="G44" s="22"/>
    </row>
    <row r="45" spans="1:7" ht="15.75">
      <c r="A45" s="133" t="s">
        <v>78</v>
      </c>
      <c r="B45" s="72"/>
      <c r="E45" s="135"/>
      <c r="G45" s="22"/>
    </row>
    <row r="46" spans="1:8" ht="15">
      <c r="A46" s="16"/>
      <c r="B46" s="19" t="s">
        <v>119</v>
      </c>
      <c r="E46" s="128"/>
      <c r="G46" s="22">
        <v>8896</v>
      </c>
      <c r="H46" s="128">
        <v>0</v>
      </c>
    </row>
    <row r="47" spans="1:8" ht="15">
      <c r="A47" s="16"/>
      <c r="B47" s="2" t="s">
        <v>52</v>
      </c>
      <c r="E47" s="128"/>
      <c r="G47" s="22">
        <v>1962</v>
      </c>
      <c r="H47" s="128">
        <v>0</v>
      </c>
    </row>
    <row r="48" spans="1:8" ht="15">
      <c r="A48" s="16"/>
      <c r="B48" s="2" t="s">
        <v>153</v>
      </c>
      <c r="G48" s="137">
        <v>5447</v>
      </c>
      <c r="H48" s="128">
        <v>0</v>
      </c>
    </row>
    <row r="49" spans="1:8" ht="16.5" thickBot="1">
      <c r="A49" s="16"/>
      <c r="G49" s="39">
        <f>SUM(G43:G48)</f>
        <v>72286</v>
      </c>
      <c r="H49" s="39">
        <f>SUM(H43:H48)</f>
        <v>-12.552</v>
      </c>
    </row>
    <row r="50" spans="1:7" ht="12" customHeight="1" thickTop="1">
      <c r="A50" s="16"/>
      <c r="B50" s="17"/>
      <c r="G50" s="34"/>
    </row>
    <row r="51" spans="1:8" s="26" customFormat="1" ht="15.75">
      <c r="A51" s="138" t="s">
        <v>93</v>
      </c>
      <c r="B51" s="139"/>
      <c r="C51" s="139"/>
      <c r="D51" s="139"/>
      <c r="E51" s="139"/>
      <c r="F51" s="139"/>
      <c r="G51" s="140">
        <f>(+G43-G14)/G39</f>
        <v>1.2024222222222223</v>
      </c>
      <c r="H51" s="141">
        <v>-6500</v>
      </c>
    </row>
    <row r="52" spans="1:8" s="26" customFormat="1" ht="12" customHeight="1">
      <c r="A52" s="138"/>
      <c r="B52" s="139"/>
      <c r="C52" s="139"/>
      <c r="D52" s="139"/>
      <c r="E52" s="139"/>
      <c r="F52" s="139"/>
      <c r="G52" s="140"/>
      <c r="H52" s="141"/>
    </row>
    <row r="53" ht="15">
      <c r="A53" s="2" t="s">
        <v>95</v>
      </c>
    </row>
    <row r="54" ht="13.5" customHeight="1"/>
    <row r="55" spans="1:7" ht="15.75">
      <c r="A55" s="26" t="s">
        <v>54</v>
      </c>
      <c r="B55" s="26"/>
      <c r="C55" s="26"/>
      <c r="D55" s="26"/>
      <c r="E55" s="121"/>
      <c r="F55" s="121"/>
      <c r="G55" s="121"/>
    </row>
    <row r="56" spans="1:7" ht="15.75">
      <c r="A56" s="26" t="s">
        <v>46</v>
      </c>
      <c r="B56" s="26"/>
      <c r="C56" s="26"/>
      <c r="D56" s="26"/>
      <c r="E56" s="121"/>
      <c r="F56" s="121"/>
      <c r="G56" s="121"/>
    </row>
  </sheetData>
  <printOptions horizontalCentered="1"/>
  <pageMargins left="0.1968503937007874" right="0.1968503937007874" top="0.5905511811023623" bottom="0.5905511811023623" header="0" footer="0"/>
  <pageSetup fitToHeight="1" fitToWidth="1" horizontalDpi="600" verticalDpi="600" orientation="portrait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3"/>
  <sheetViews>
    <sheetView workbookViewId="0" topLeftCell="B15">
      <selection activeCell="B39" sqref="B39"/>
    </sheetView>
  </sheetViews>
  <sheetFormatPr defaultColWidth="9.00390625" defaultRowHeight="15.75"/>
  <cols>
    <col min="1" max="1" width="4.75390625" style="2" customWidth="1"/>
    <col min="2" max="2" width="10.75390625" style="2" customWidth="1"/>
    <col min="3" max="3" width="5.625" style="2" customWidth="1"/>
    <col min="4" max="4" width="7.00390625" style="2" customWidth="1"/>
    <col min="5" max="5" width="2.125" style="2" customWidth="1"/>
    <col min="6" max="6" width="14.50390625" style="12" bestFit="1" customWidth="1"/>
    <col min="7" max="7" width="19.125" style="12" bestFit="1" customWidth="1"/>
    <col min="8" max="8" width="13.875" style="82" bestFit="1" customWidth="1"/>
    <col min="9" max="9" width="18.125" style="2" bestFit="1" customWidth="1"/>
    <col min="10" max="14" width="8.00390625" style="2" hidden="1" customWidth="1"/>
    <col min="15" max="15" width="10.75390625" style="2" hidden="1" customWidth="1"/>
    <col min="16" max="17" width="8.00390625" style="2" hidden="1" customWidth="1"/>
    <col min="18" max="18" width="9.375" style="2" customWidth="1"/>
    <col min="19" max="16384" width="8.00390625" style="2" customWidth="1"/>
  </cols>
  <sheetData>
    <row r="1" spans="1:8" ht="15.75">
      <c r="A1" s="1" t="s">
        <v>136</v>
      </c>
      <c r="B1" s="51"/>
      <c r="C1" s="52"/>
      <c r="D1" s="52"/>
      <c r="E1" s="52"/>
      <c r="F1" s="52"/>
      <c r="G1" s="52"/>
      <c r="H1" s="114"/>
    </row>
    <row r="2" spans="1:8" ht="15.75">
      <c r="A2" s="9" t="s">
        <v>0</v>
      </c>
      <c r="B2" s="122"/>
      <c r="C2" s="52"/>
      <c r="D2" s="52"/>
      <c r="E2" s="52"/>
      <c r="F2" s="52"/>
      <c r="G2" s="52"/>
      <c r="H2" s="115"/>
    </row>
    <row r="3" spans="1:8" ht="15.75">
      <c r="A3" s="53" t="s">
        <v>134</v>
      </c>
      <c r="B3" s="51"/>
      <c r="C3" s="52"/>
      <c r="D3" s="52"/>
      <c r="E3" s="52"/>
      <c r="F3" s="52"/>
      <c r="G3" s="52"/>
      <c r="H3" s="81"/>
    </row>
    <row r="4" spans="1:8" ht="9.75" customHeight="1">
      <c r="A4" s="9"/>
      <c r="B4" s="51"/>
      <c r="C4" s="52"/>
      <c r="D4" s="52"/>
      <c r="E4" s="52"/>
      <c r="F4" s="52"/>
      <c r="G4" s="52"/>
      <c r="H4" s="81"/>
    </row>
    <row r="5" spans="1:8" ht="15.75">
      <c r="A5" s="1" t="s">
        <v>42</v>
      </c>
      <c r="B5" s="51"/>
      <c r="C5" s="52"/>
      <c r="D5" s="52"/>
      <c r="E5" s="52"/>
      <c r="F5" s="52"/>
      <c r="G5" s="52"/>
      <c r="H5" s="81"/>
    </row>
    <row r="6" spans="1:8" ht="15.75">
      <c r="A6" s="1" t="s">
        <v>125</v>
      </c>
      <c r="B6" s="51"/>
      <c r="C6" s="52"/>
      <c r="D6" s="52"/>
      <c r="E6" s="52"/>
      <c r="F6" s="52"/>
      <c r="G6" s="52"/>
      <c r="H6" s="81"/>
    </row>
    <row r="7" spans="1:8" ht="15.75">
      <c r="A7" s="9" t="s">
        <v>43</v>
      </c>
      <c r="B7" s="51"/>
      <c r="C7" s="52"/>
      <c r="D7" s="52"/>
      <c r="E7" s="52"/>
      <c r="F7" s="52"/>
      <c r="G7" s="52"/>
      <c r="H7" s="81"/>
    </row>
    <row r="8" ht="9.75" customHeight="1"/>
    <row r="9" spans="6:9" ht="15.75">
      <c r="F9" s="145" t="s">
        <v>110</v>
      </c>
      <c r="G9" s="145"/>
      <c r="H9" s="145" t="s">
        <v>121</v>
      </c>
      <c r="I9" s="145"/>
    </row>
    <row r="10" spans="6:9" ht="15.75">
      <c r="F10" s="126" t="s">
        <v>33</v>
      </c>
      <c r="G10" s="126" t="s">
        <v>112</v>
      </c>
      <c r="H10" s="126" t="s">
        <v>33</v>
      </c>
      <c r="I10" s="126" t="s">
        <v>112</v>
      </c>
    </row>
    <row r="11" spans="4:9" ht="15.75">
      <c r="D11" s="11"/>
      <c r="E11" s="11"/>
      <c r="F11" s="126" t="s">
        <v>51</v>
      </c>
      <c r="G11" s="126" t="s">
        <v>81</v>
      </c>
      <c r="H11" s="127" t="s">
        <v>120</v>
      </c>
      <c r="I11" s="127" t="s">
        <v>83</v>
      </c>
    </row>
    <row r="12" spans="4:9" ht="15.75">
      <c r="D12" s="11"/>
      <c r="E12" s="11"/>
      <c r="F12" s="117" t="s">
        <v>126</v>
      </c>
      <c r="G12" s="117" t="s">
        <v>127</v>
      </c>
      <c r="H12" s="117" t="s">
        <v>126</v>
      </c>
      <c r="I12" s="117" t="s">
        <v>127</v>
      </c>
    </row>
    <row r="13" spans="4:9" ht="15.75">
      <c r="D13" s="11"/>
      <c r="E13" s="11"/>
      <c r="F13" s="116" t="s">
        <v>2</v>
      </c>
      <c r="G13" s="116" t="s">
        <v>2</v>
      </c>
      <c r="H13" s="116" t="s">
        <v>2</v>
      </c>
      <c r="I13" s="116" t="s">
        <v>2</v>
      </c>
    </row>
    <row r="14" spans="1:16" ht="15.75">
      <c r="A14" s="26" t="s">
        <v>140</v>
      </c>
      <c r="D14" s="11"/>
      <c r="E14" s="11"/>
      <c r="F14" s="83">
        <v>24020</v>
      </c>
      <c r="G14" s="93" t="s">
        <v>80</v>
      </c>
      <c r="H14" s="84">
        <v>43993</v>
      </c>
      <c r="I14" s="93" t="s">
        <v>80</v>
      </c>
      <c r="K14" s="83">
        <v>43768</v>
      </c>
      <c r="L14" s="83">
        <v>47247</v>
      </c>
      <c r="M14" s="83">
        <v>48978</v>
      </c>
      <c r="N14" s="12">
        <f>+F14</f>
        <v>24020</v>
      </c>
      <c r="O14" s="12">
        <f>SUM(K14:N14)</f>
        <v>164013</v>
      </c>
      <c r="P14" s="12">
        <f>+H14-O14</f>
        <v>-120020</v>
      </c>
    </row>
    <row r="15" spans="1:13" ht="15">
      <c r="A15" s="2" t="s">
        <v>24</v>
      </c>
      <c r="D15" s="11"/>
      <c r="E15" s="11"/>
      <c r="F15" s="85">
        <v>-19939</v>
      </c>
      <c r="G15" s="123" t="s">
        <v>80</v>
      </c>
      <c r="H15" s="86">
        <v>-36275</v>
      </c>
      <c r="I15" s="123" t="s">
        <v>80</v>
      </c>
      <c r="K15" s="83"/>
      <c r="L15" s="83"/>
      <c r="M15" s="83"/>
    </row>
    <row r="16" spans="1:16" ht="15">
      <c r="A16" s="2" t="s">
        <v>34</v>
      </c>
      <c r="D16" s="11"/>
      <c r="E16" s="11"/>
      <c r="F16" s="87">
        <f>SUM(F14:F15)</f>
        <v>4081</v>
      </c>
      <c r="G16" s="93" t="s">
        <v>80</v>
      </c>
      <c r="H16" s="88">
        <f>SUM(H14:H15)</f>
        <v>7718</v>
      </c>
      <c r="I16" s="93" t="s">
        <v>80</v>
      </c>
      <c r="J16" s="2">
        <f>684+2025</f>
        <v>2709</v>
      </c>
      <c r="K16" s="89">
        <v>600</v>
      </c>
      <c r="L16" s="89">
        <v>657</v>
      </c>
      <c r="M16" s="89">
        <v>768</v>
      </c>
      <c r="N16" s="12">
        <f>+F17</f>
        <v>391</v>
      </c>
      <c r="O16" s="12">
        <f>SUM(K16:N16)</f>
        <v>2416</v>
      </c>
      <c r="P16" s="12">
        <f>+H16-O16</f>
        <v>5302</v>
      </c>
    </row>
    <row r="17" spans="1:13" ht="15">
      <c r="A17" s="2" t="s">
        <v>28</v>
      </c>
      <c r="D17" s="11"/>
      <c r="E17" s="11"/>
      <c r="F17" s="90">
        <v>391</v>
      </c>
      <c r="G17" s="93" t="s">
        <v>80</v>
      </c>
      <c r="H17" s="91">
        <v>1156</v>
      </c>
      <c r="I17" s="93" t="s">
        <v>80</v>
      </c>
      <c r="K17" s="83"/>
      <c r="L17" s="83"/>
      <c r="M17" s="83"/>
    </row>
    <row r="18" spans="1:13" ht="15">
      <c r="A18" s="2" t="s">
        <v>35</v>
      </c>
      <c r="D18" s="11"/>
      <c r="E18" s="11"/>
      <c r="F18" s="89">
        <v>-1909</v>
      </c>
      <c r="G18" s="123" t="s">
        <v>80</v>
      </c>
      <c r="H18" s="92">
        <v>-3999</v>
      </c>
      <c r="I18" s="123" t="s">
        <v>80</v>
      </c>
      <c r="K18" s="83"/>
      <c r="L18" s="83"/>
      <c r="M18" s="83"/>
    </row>
    <row r="19" spans="1:16" ht="15.75">
      <c r="A19" s="79" t="s">
        <v>31</v>
      </c>
      <c r="D19" s="11"/>
      <c r="E19" s="11"/>
      <c r="F19" s="83">
        <f>SUM(F16:F18)</f>
        <v>2563</v>
      </c>
      <c r="G19" s="93" t="s">
        <v>80</v>
      </c>
      <c r="H19" s="84">
        <f>SUM(H16:H18)</f>
        <v>4875</v>
      </c>
      <c r="I19" s="93" t="s">
        <v>80</v>
      </c>
      <c r="K19" s="83" t="e">
        <f>+K14+#REF!+K16</f>
        <v>#REF!</v>
      </c>
      <c r="L19" s="83" t="e">
        <f>+L14+#REF!+L16</f>
        <v>#REF!</v>
      </c>
      <c r="M19" s="83" t="e">
        <f>+M14+#REF!+M16</f>
        <v>#REF!</v>
      </c>
      <c r="N19" s="83" t="e">
        <f>+N14+#REF!+N16</f>
        <v>#REF!</v>
      </c>
      <c r="O19" s="83" t="e">
        <f>+O14+#REF!+O16</f>
        <v>#REF!</v>
      </c>
      <c r="P19" s="12" t="e">
        <f>+H19-O19</f>
        <v>#REF!</v>
      </c>
    </row>
    <row r="20" spans="1:14" ht="15">
      <c r="A20" s="2" t="s">
        <v>141</v>
      </c>
      <c r="D20" s="93"/>
      <c r="E20" s="93"/>
      <c r="F20" s="89">
        <v>-483</v>
      </c>
      <c r="G20" s="123" t="s">
        <v>80</v>
      </c>
      <c r="H20" s="92">
        <v>-980</v>
      </c>
      <c r="I20" s="123" t="s">
        <v>80</v>
      </c>
      <c r="K20" s="94">
        <v>0</v>
      </c>
      <c r="L20" s="94">
        <v>0</v>
      </c>
      <c r="M20" s="94">
        <v>0</v>
      </c>
      <c r="N20" s="94">
        <v>0</v>
      </c>
    </row>
    <row r="21" spans="1:16" ht="15.75">
      <c r="A21" s="79" t="s">
        <v>32</v>
      </c>
      <c r="D21" s="11"/>
      <c r="E21" s="11"/>
      <c r="F21" s="90">
        <f>SUM(F19:F20)</f>
        <v>2080</v>
      </c>
      <c r="G21" s="93" t="s">
        <v>80</v>
      </c>
      <c r="H21" s="91">
        <f>SUM(H19:H20)</f>
        <v>3895</v>
      </c>
      <c r="I21" s="124" t="s">
        <v>80</v>
      </c>
      <c r="K21" s="90" t="e">
        <f>+K19+K20+#REF!</f>
        <v>#REF!</v>
      </c>
      <c r="L21" s="90" t="e">
        <f>+L19+L20+#REF!</f>
        <v>#REF!</v>
      </c>
      <c r="M21" s="90" t="e">
        <f>+M19+M20+#REF!</f>
        <v>#REF!</v>
      </c>
      <c r="N21" s="90" t="e">
        <f>+N19+N20+#REF!</f>
        <v>#REF!</v>
      </c>
      <c r="O21" s="90" t="e">
        <f>+O19+O20+#REF!</f>
        <v>#REF!</v>
      </c>
      <c r="P21" s="12" t="e">
        <f>+H21-O21</f>
        <v>#REF!</v>
      </c>
    </row>
    <row r="22" spans="1:15" ht="15">
      <c r="A22" s="2" t="s">
        <v>36</v>
      </c>
      <c r="D22" s="11"/>
      <c r="E22" s="11"/>
      <c r="F22" s="89">
        <v>-835</v>
      </c>
      <c r="G22" s="123" t="s">
        <v>80</v>
      </c>
      <c r="H22" s="92">
        <v>-1335</v>
      </c>
      <c r="I22" s="123" t="s">
        <v>80</v>
      </c>
      <c r="K22" s="83"/>
      <c r="L22" s="83"/>
      <c r="M22" s="83"/>
      <c r="N22" s="83"/>
      <c r="O22" s="83"/>
    </row>
    <row r="23" spans="1:16" ht="15.75">
      <c r="A23" s="79" t="s">
        <v>29</v>
      </c>
      <c r="B23" s="95"/>
      <c r="D23" s="11"/>
      <c r="E23" s="11"/>
      <c r="F23" s="96">
        <f>SUM(F21:F22)</f>
        <v>1245</v>
      </c>
      <c r="G23" s="93" t="s">
        <v>80</v>
      </c>
      <c r="H23" s="97">
        <f>SUM(H21:H22)</f>
        <v>2560</v>
      </c>
      <c r="I23" s="93" t="s">
        <v>80</v>
      </c>
      <c r="K23" s="96" t="e">
        <f>+K21+#REF!</f>
        <v>#REF!</v>
      </c>
      <c r="L23" s="96" t="e">
        <f>+L21+#REF!</f>
        <v>#REF!</v>
      </c>
      <c r="M23" s="96" t="e">
        <f>+M21+#REF!</f>
        <v>#REF!</v>
      </c>
      <c r="N23" s="96" t="e">
        <f>+N21+#REF!</f>
        <v>#REF!</v>
      </c>
      <c r="O23" s="96" t="e">
        <f>+O21+#REF!</f>
        <v>#REF!</v>
      </c>
      <c r="P23" s="12" t="e">
        <f>+H23-O23</f>
        <v>#REF!</v>
      </c>
    </row>
    <row r="24" spans="1:15" ht="15">
      <c r="A24" s="2" t="s">
        <v>142</v>
      </c>
      <c r="D24" s="11"/>
      <c r="E24" s="11"/>
      <c r="F24" s="96">
        <v>0</v>
      </c>
      <c r="G24" s="93" t="s">
        <v>80</v>
      </c>
      <c r="H24" s="97">
        <v>0</v>
      </c>
      <c r="I24" s="93" t="s">
        <v>80</v>
      </c>
      <c r="K24" s="12"/>
      <c r="L24" s="12"/>
      <c r="M24" s="12"/>
      <c r="N24" s="12"/>
      <c r="O24" s="12"/>
    </row>
    <row r="25" spans="1:15" ht="16.5" thickBot="1">
      <c r="A25" s="79" t="s">
        <v>30</v>
      </c>
      <c r="D25" s="11"/>
      <c r="E25" s="11"/>
      <c r="F25" s="98">
        <f>SUM(F23:F24)</f>
        <v>1245</v>
      </c>
      <c r="G25" s="125" t="s">
        <v>80</v>
      </c>
      <c r="H25" s="99">
        <f>SUM(H23:H24)</f>
        <v>2560</v>
      </c>
      <c r="I25" s="125" t="s">
        <v>80</v>
      </c>
      <c r="K25" s="100">
        <v>0</v>
      </c>
      <c r="L25" s="100">
        <v>0</v>
      </c>
      <c r="M25" s="100">
        <v>0</v>
      </c>
      <c r="N25" s="100">
        <v>0</v>
      </c>
      <c r="O25" s="100">
        <v>0</v>
      </c>
    </row>
    <row r="26" spans="4:15" ht="15.75" thickTop="1">
      <c r="D26" s="11"/>
      <c r="E26" s="11"/>
      <c r="F26" s="96"/>
      <c r="G26" s="96"/>
      <c r="H26" s="96"/>
      <c r="I26" s="49"/>
      <c r="K26" s="101"/>
      <c r="L26" s="101"/>
      <c r="M26" s="101"/>
      <c r="N26" s="101"/>
      <c r="O26" s="101"/>
    </row>
    <row r="27" spans="1:16" ht="15.75" thickBot="1">
      <c r="A27" s="95" t="s">
        <v>143</v>
      </c>
      <c r="D27" s="11"/>
      <c r="E27" s="11"/>
      <c r="F27" s="96"/>
      <c r="G27" s="96"/>
      <c r="H27" s="96"/>
      <c r="I27" s="49"/>
      <c r="K27" s="102" t="e">
        <f>+K23-K25</f>
        <v>#REF!</v>
      </c>
      <c r="L27" s="102" t="e">
        <f>+L23-L25</f>
        <v>#REF!</v>
      </c>
      <c r="M27" s="102" t="e">
        <f>+M23-M25</f>
        <v>#REF!</v>
      </c>
      <c r="N27" s="102" t="e">
        <f>+N23-N25</f>
        <v>#REF!</v>
      </c>
      <c r="O27" s="102" t="e">
        <f>+O23-O25</f>
        <v>#REF!</v>
      </c>
      <c r="P27" s="12" t="e">
        <f>+H27-O27</f>
        <v>#REF!</v>
      </c>
    </row>
    <row r="28" spans="1:9" ht="15.75" thickTop="1">
      <c r="A28" s="41" t="s">
        <v>144</v>
      </c>
      <c r="B28" s="95" t="s">
        <v>145</v>
      </c>
      <c r="C28" s="2" t="s">
        <v>38</v>
      </c>
      <c r="D28" s="11"/>
      <c r="E28" s="11"/>
      <c r="F28" s="103">
        <f>+F25/45000*100</f>
        <v>2.7666666666666666</v>
      </c>
      <c r="G28" s="93" t="s">
        <v>80</v>
      </c>
      <c r="H28" s="103">
        <f>+H25/45000*100</f>
        <v>5.688888888888889</v>
      </c>
      <c r="I28" s="93" t="s">
        <v>80</v>
      </c>
    </row>
    <row r="29" spans="1:9" ht="15">
      <c r="A29" s="104" t="s">
        <v>144</v>
      </c>
      <c r="B29" s="105" t="s">
        <v>146</v>
      </c>
      <c r="C29" s="2" t="s">
        <v>39</v>
      </c>
      <c r="D29" s="11"/>
      <c r="E29" s="11"/>
      <c r="F29" s="106">
        <f>+F25/55000*100</f>
        <v>2.2636363636363637</v>
      </c>
      <c r="G29" s="93" t="s">
        <v>80</v>
      </c>
      <c r="H29" s="106">
        <f>+H25/55000*100</f>
        <v>4.654545454545454</v>
      </c>
      <c r="I29" s="93" t="s">
        <v>80</v>
      </c>
    </row>
    <row r="30" spans="1:9" ht="15.75">
      <c r="A30" s="105" t="s">
        <v>111</v>
      </c>
      <c r="B30" s="105"/>
      <c r="D30" s="11"/>
      <c r="E30" s="11"/>
      <c r="F30" s="106"/>
      <c r="G30" s="116"/>
      <c r="H30" s="106"/>
      <c r="I30" s="116"/>
    </row>
    <row r="31" spans="4:8" ht="15">
      <c r="D31" s="11"/>
      <c r="E31" s="11"/>
      <c r="H31" s="107"/>
    </row>
    <row r="32" spans="1:8" ht="15.75">
      <c r="A32" s="108" t="s">
        <v>37</v>
      </c>
      <c r="B32" s="17"/>
      <c r="F32" s="2"/>
      <c r="G32" s="2"/>
      <c r="H32" s="2"/>
    </row>
    <row r="33" spans="1:8" ht="15">
      <c r="A33" s="109" t="s">
        <v>40</v>
      </c>
      <c r="B33" s="17" t="s">
        <v>154</v>
      </c>
      <c r="D33" s="11"/>
      <c r="E33" s="11"/>
      <c r="F33" s="106"/>
      <c r="G33" s="106"/>
      <c r="H33" s="110"/>
    </row>
    <row r="34" spans="1:8" ht="15">
      <c r="A34" s="111"/>
      <c r="B34" s="17" t="s">
        <v>147</v>
      </c>
      <c r="D34" s="11"/>
      <c r="E34" s="11"/>
      <c r="F34" s="106"/>
      <c r="G34" s="106"/>
      <c r="H34" s="110"/>
    </row>
    <row r="35" spans="1:8" ht="15">
      <c r="A35" s="111"/>
      <c r="B35" s="17" t="s">
        <v>148</v>
      </c>
      <c r="D35" s="11"/>
      <c r="E35" s="11"/>
      <c r="F35" s="106"/>
      <c r="G35" s="106"/>
      <c r="H35" s="110"/>
    </row>
    <row r="36" spans="1:8" ht="15">
      <c r="A36" s="111"/>
      <c r="B36" s="17" t="s">
        <v>149</v>
      </c>
      <c r="D36" s="11"/>
      <c r="E36" s="11"/>
      <c r="F36" s="106"/>
      <c r="G36" s="106"/>
      <c r="H36" s="110"/>
    </row>
    <row r="37" spans="1:8" ht="15">
      <c r="A37" s="112"/>
      <c r="B37" s="17"/>
      <c r="F37" s="118"/>
      <c r="G37" s="118"/>
      <c r="H37" s="119"/>
    </row>
    <row r="38" spans="1:8" ht="15">
      <c r="A38" s="109" t="s">
        <v>41</v>
      </c>
      <c r="B38" s="17" t="s">
        <v>150</v>
      </c>
      <c r="F38" s="118"/>
      <c r="G38" s="118"/>
      <c r="H38" s="119"/>
    </row>
    <row r="39" spans="1:8" ht="15">
      <c r="A39" s="120"/>
      <c r="B39" s="17" t="s">
        <v>155</v>
      </c>
      <c r="F39" s="118"/>
      <c r="G39" s="118"/>
      <c r="H39" s="119"/>
    </row>
    <row r="40" spans="1:8" ht="15.75">
      <c r="A40" s="120"/>
      <c r="B40" s="17" t="s">
        <v>151</v>
      </c>
      <c r="C40" s="26"/>
      <c r="D40" s="26"/>
      <c r="E40" s="26"/>
      <c r="F40" s="121"/>
      <c r="G40" s="121"/>
      <c r="H40" s="12"/>
    </row>
    <row r="41" spans="2:8" ht="15.75">
      <c r="B41" s="26"/>
      <c r="C41" s="26"/>
      <c r="D41" s="26"/>
      <c r="E41" s="26"/>
      <c r="F41" s="121"/>
      <c r="G41" s="121"/>
      <c r="H41" s="12"/>
    </row>
    <row r="42" spans="1:8" ht="15.75">
      <c r="A42" s="26" t="s">
        <v>122</v>
      </c>
      <c r="B42" s="26"/>
      <c r="C42" s="26"/>
      <c r="D42" s="26"/>
      <c r="E42" s="26"/>
      <c r="F42" s="121"/>
      <c r="G42" s="121"/>
      <c r="H42" s="12"/>
    </row>
    <row r="43" spans="1:8" ht="15.75">
      <c r="A43" s="26" t="s">
        <v>46</v>
      </c>
      <c r="H43" s="12"/>
    </row>
    <row r="44" spans="6:8" ht="15">
      <c r="F44" s="113"/>
      <c r="G44" s="113"/>
      <c r="H44" s="12"/>
    </row>
    <row r="45" spans="6:8" ht="15">
      <c r="F45" s="113"/>
      <c r="G45" s="113"/>
      <c r="H45" s="106"/>
    </row>
    <row r="46" ht="15">
      <c r="H46" s="12"/>
    </row>
    <row r="47" ht="15">
      <c r="H47" s="12"/>
    </row>
    <row r="48" ht="15">
      <c r="H48" s="12"/>
    </row>
    <row r="49" ht="15">
      <c r="H49" s="12"/>
    </row>
    <row r="50" ht="15">
      <c r="H50" s="12"/>
    </row>
    <row r="51" ht="15">
      <c r="H51" s="12"/>
    </row>
    <row r="52" ht="15">
      <c r="H52" s="12"/>
    </row>
    <row r="53" ht="15">
      <c r="H53" s="12"/>
    </row>
    <row r="54" ht="15">
      <c r="H54" s="12"/>
    </row>
    <row r="55" ht="15">
      <c r="H55" s="12"/>
    </row>
    <row r="56" ht="15">
      <c r="H56" s="12"/>
    </row>
    <row r="57" ht="15">
      <c r="H57" s="12"/>
    </row>
    <row r="58" ht="15">
      <c r="H58" s="12"/>
    </row>
    <row r="59" ht="15">
      <c r="H59" s="12"/>
    </row>
    <row r="60" ht="15">
      <c r="H60" s="12"/>
    </row>
    <row r="61" ht="15">
      <c r="H61" s="12"/>
    </row>
    <row r="62" ht="15">
      <c r="H62" s="12"/>
    </row>
    <row r="63" ht="15">
      <c r="H63" s="12"/>
    </row>
    <row r="64" ht="15">
      <c r="H64" s="12"/>
    </row>
    <row r="65" ht="15">
      <c r="H65" s="12"/>
    </row>
    <row r="66" ht="15">
      <c r="H66" s="12"/>
    </row>
    <row r="67" ht="15">
      <c r="H67" s="12"/>
    </row>
    <row r="68" ht="15">
      <c r="H68" s="12"/>
    </row>
    <row r="69" ht="15">
      <c r="H69" s="12"/>
    </row>
    <row r="70" ht="15">
      <c r="H70" s="12"/>
    </row>
    <row r="71" ht="15">
      <c r="H71" s="12"/>
    </row>
    <row r="72" ht="15">
      <c r="H72" s="12"/>
    </row>
    <row r="73" ht="15">
      <c r="H73" s="12"/>
    </row>
    <row r="74" ht="15">
      <c r="H74" s="12"/>
    </row>
    <row r="75" ht="15">
      <c r="H75" s="12"/>
    </row>
    <row r="76" ht="15">
      <c r="H76" s="12"/>
    </row>
    <row r="77" ht="15">
      <c r="H77" s="12"/>
    </row>
    <row r="78" ht="15">
      <c r="H78" s="12"/>
    </row>
    <row r="79" ht="15">
      <c r="H79" s="12"/>
    </row>
    <row r="80" ht="15">
      <c r="H80" s="12"/>
    </row>
    <row r="81" ht="15">
      <c r="H81" s="12"/>
    </row>
    <row r="82" ht="15">
      <c r="H82" s="12"/>
    </row>
    <row r="83" ht="15">
      <c r="H83" s="12"/>
    </row>
    <row r="84" ht="15">
      <c r="H84" s="12"/>
    </row>
    <row r="85" ht="15">
      <c r="H85" s="12"/>
    </row>
    <row r="86" ht="15">
      <c r="H86" s="12"/>
    </row>
    <row r="87" ht="15">
      <c r="H87" s="12"/>
    </row>
    <row r="88" ht="15">
      <c r="H88" s="12"/>
    </row>
    <row r="89" ht="15">
      <c r="H89" s="12"/>
    </row>
    <row r="90" ht="15">
      <c r="H90" s="12"/>
    </row>
    <row r="91" ht="15">
      <c r="H91" s="12"/>
    </row>
    <row r="92" ht="15">
      <c r="H92" s="12"/>
    </row>
    <row r="93" ht="15">
      <c r="H93" s="12"/>
    </row>
    <row r="94" ht="15">
      <c r="H94" s="12"/>
    </row>
    <row r="95" ht="15">
      <c r="H95" s="12"/>
    </row>
    <row r="96" ht="15">
      <c r="H96" s="12"/>
    </row>
    <row r="97" ht="15">
      <c r="H97" s="12"/>
    </row>
    <row r="98" ht="15">
      <c r="H98" s="12"/>
    </row>
    <row r="99" ht="15">
      <c r="H99" s="12"/>
    </row>
    <row r="100" ht="15">
      <c r="H100" s="12"/>
    </row>
    <row r="101" ht="15">
      <c r="H101" s="12"/>
    </row>
    <row r="102" ht="15">
      <c r="H102" s="12"/>
    </row>
    <row r="103" ht="15">
      <c r="H103" s="12"/>
    </row>
    <row r="104" ht="15">
      <c r="H104" s="12"/>
    </row>
    <row r="105" ht="15">
      <c r="H105" s="12"/>
    </row>
    <row r="106" ht="15">
      <c r="H106" s="12"/>
    </row>
    <row r="107" ht="15">
      <c r="H107" s="12"/>
    </row>
    <row r="108" ht="15">
      <c r="H108" s="12"/>
    </row>
    <row r="109" ht="15">
      <c r="H109" s="12"/>
    </row>
    <row r="110" ht="15">
      <c r="H110" s="12"/>
    </row>
    <row r="111" ht="15">
      <c r="H111" s="12"/>
    </row>
    <row r="112" ht="15">
      <c r="H112" s="12"/>
    </row>
    <row r="113" ht="15">
      <c r="H113" s="12"/>
    </row>
    <row r="114" ht="15">
      <c r="H114" s="12"/>
    </row>
    <row r="115" ht="15">
      <c r="H115" s="12"/>
    </row>
    <row r="116" ht="15">
      <c r="H116" s="12"/>
    </row>
    <row r="117" ht="15">
      <c r="H117" s="12"/>
    </row>
    <row r="118" ht="15">
      <c r="H118" s="12"/>
    </row>
    <row r="119" ht="15">
      <c r="H119" s="12"/>
    </row>
    <row r="120" ht="15">
      <c r="H120" s="12"/>
    </row>
    <row r="121" ht="15">
      <c r="H121" s="12"/>
    </row>
    <row r="122" ht="15">
      <c r="H122" s="12"/>
    </row>
    <row r="123" ht="15">
      <c r="H123" s="12"/>
    </row>
    <row r="124" ht="15">
      <c r="H124" s="12"/>
    </row>
    <row r="125" ht="15">
      <c r="H125" s="12"/>
    </row>
    <row r="126" ht="15">
      <c r="H126" s="12"/>
    </row>
    <row r="127" ht="15">
      <c r="H127" s="12"/>
    </row>
    <row r="128" ht="15">
      <c r="H128" s="12"/>
    </row>
    <row r="129" ht="15">
      <c r="H129" s="12"/>
    </row>
    <row r="130" ht="15">
      <c r="H130" s="12"/>
    </row>
    <row r="131" ht="15">
      <c r="H131" s="12"/>
    </row>
    <row r="132" ht="15">
      <c r="H132" s="12"/>
    </row>
    <row r="133" ht="15">
      <c r="H133" s="12"/>
    </row>
    <row r="134" ht="15">
      <c r="H134" s="12"/>
    </row>
    <row r="135" ht="15">
      <c r="H135" s="12"/>
    </row>
    <row r="136" ht="15">
      <c r="H136" s="12"/>
    </row>
    <row r="137" ht="15">
      <c r="H137" s="12"/>
    </row>
    <row r="138" ht="15">
      <c r="H138" s="12"/>
    </row>
    <row r="139" ht="15">
      <c r="H139" s="12"/>
    </row>
    <row r="140" ht="15">
      <c r="H140" s="12"/>
    </row>
    <row r="141" ht="15">
      <c r="H141" s="12"/>
    </row>
    <row r="142" ht="15">
      <c r="H142" s="12"/>
    </row>
    <row r="143" ht="15">
      <c r="H143" s="12"/>
    </row>
    <row r="144" ht="15">
      <c r="H144" s="12"/>
    </row>
    <row r="145" ht="15">
      <c r="H145" s="12"/>
    </row>
    <row r="146" ht="15">
      <c r="H146" s="12"/>
    </row>
    <row r="147" ht="15">
      <c r="H147" s="12"/>
    </row>
    <row r="148" ht="15">
      <c r="H148" s="12"/>
    </row>
    <row r="149" ht="15">
      <c r="H149" s="12"/>
    </row>
    <row r="150" ht="15">
      <c r="H150" s="12"/>
    </row>
    <row r="151" ht="15">
      <c r="H151" s="12"/>
    </row>
    <row r="152" ht="15">
      <c r="H152" s="12"/>
    </row>
    <row r="153" ht="15">
      <c r="H153" s="12"/>
    </row>
    <row r="154" ht="15">
      <c r="H154" s="12"/>
    </row>
    <row r="155" ht="15">
      <c r="H155" s="12"/>
    </row>
    <row r="156" ht="15">
      <c r="H156" s="12"/>
    </row>
    <row r="157" ht="15">
      <c r="H157" s="12"/>
    </row>
    <row r="158" ht="15">
      <c r="H158" s="12"/>
    </row>
    <row r="159" ht="15">
      <c r="H159" s="12"/>
    </row>
    <row r="160" ht="15">
      <c r="H160" s="12"/>
    </row>
    <row r="161" ht="15">
      <c r="H161" s="12"/>
    </row>
    <row r="162" ht="15">
      <c r="H162" s="12"/>
    </row>
    <row r="163" ht="15">
      <c r="H163" s="12"/>
    </row>
  </sheetData>
  <mergeCells count="2">
    <mergeCell ref="F9:G9"/>
    <mergeCell ref="H9:I9"/>
  </mergeCells>
  <printOptions horizontalCentered="1"/>
  <pageMargins left="0.1968503937007874" right="0.1968503937007874" top="0.5905511811023623" bottom="0.5905511811023623" header="0" footer="0"/>
  <pageSetup fitToHeight="2"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workbookViewId="0" topLeftCell="A1">
      <selection activeCell="A22" sqref="A22"/>
    </sheetView>
  </sheetViews>
  <sheetFormatPr defaultColWidth="9.00390625" defaultRowHeight="15.75"/>
  <cols>
    <col min="1" max="1" width="24.125" style="69" customWidth="1"/>
    <col min="2" max="2" width="7.50390625" style="69" customWidth="1"/>
    <col min="3" max="3" width="3.375" style="69" customWidth="1"/>
    <col min="4" max="4" width="8.125" style="69" bestFit="1" customWidth="1"/>
    <col min="5" max="5" width="9.625" style="69" bestFit="1" customWidth="1"/>
    <col min="6" max="6" width="9.00390625" style="69" bestFit="1" customWidth="1"/>
    <col min="7" max="7" width="14.375" style="69" bestFit="1" customWidth="1"/>
    <col min="8" max="8" width="11.625" style="69" customWidth="1"/>
    <col min="9" max="16384" width="8.125" style="69" customWidth="1"/>
  </cols>
  <sheetData>
    <row r="1" spans="1:16" s="2" customFormat="1" ht="15.75">
      <c r="A1" s="1" t="s">
        <v>136</v>
      </c>
      <c r="B1" s="51"/>
      <c r="C1" s="51"/>
      <c r="D1" s="52"/>
      <c r="E1" s="52"/>
      <c r="F1" s="52"/>
      <c r="H1" s="80"/>
      <c r="K1" s="3"/>
      <c r="L1" s="4"/>
      <c r="M1" s="52"/>
      <c r="N1" s="52"/>
      <c r="O1" s="52"/>
      <c r="P1" s="52"/>
    </row>
    <row r="2" spans="1:16" s="2" customFormat="1" ht="15.75">
      <c r="A2" s="9" t="s">
        <v>0</v>
      </c>
      <c r="B2" s="51"/>
      <c r="C2" s="51"/>
      <c r="D2" s="52"/>
      <c r="E2" s="52"/>
      <c r="F2" s="52"/>
      <c r="H2" s="80"/>
      <c r="K2" s="3"/>
      <c r="L2" s="4"/>
      <c r="M2" s="52"/>
      <c r="N2" s="52"/>
      <c r="O2" s="52"/>
      <c r="P2" s="52"/>
    </row>
    <row r="3" spans="1:16" s="2" customFormat="1" ht="15.75">
      <c r="A3" s="53" t="s">
        <v>134</v>
      </c>
      <c r="B3" s="51"/>
      <c r="C3" s="51"/>
      <c r="D3" s="5"/>
      <c r="E3" s="52"/>
      <c r="F3" s="52"/>
      <c r="G3" s="54"/>
      <c r="H3" s="52"/>
      <c r="J3" s="52"/>
      <c r="K3" s="52"/>
      <c r="L3" s="52"/>
      <c r="M3" s="52"/>
      <c r="N3" s="52"/>
      <c r="O3" s="52"/>
      <c r="P3" s="52"/>
    </row>
    <row r="4" spans="1:16" s="2" customFormat="1" ht="9" customHeight="1">
      <c r="A4" s="53"/>
      <c r="B4" s="51"/>
      <c r="C4" s="51"/>
      <c r="D4" s="5"/>
      <c r="E4" s="52"/>
      <c r="F4" s="52"/>
      <c r="G4" s="54"/>
      <c r="H4" s="52"/>
      <c r="J4" s="52"/>
      <c r="K4" s="52"/>
      <c r="L4" s="52"/>
      <c r="M4" s="52"/>
      <c r="N4" s="52"/>
      <c r="O4" s="52"/>
      <c r="P4" s="52"/>
    </row>
    <row r="5" spans="1:8" s="2" customFormat="1" ht="15.75">
      <c r="A5" s="59" t="s">
        <v>9</v>
      </c>
      <c r="B5" s="60"/>
      <c r="C5" s="7"/>
      <c r="F5" s="61"/>
      <c r="G5" s="62"/>
      <c r="H5" s="63"/>
    </row>
    <row r="6" spans="1:8" s="2" customFormat="1" ht="15.75">
      <c r="A6" s="59" t="s">
        <v>128</v>
      </c>
      <c r="B6" s="60"/>
      <c r="C6" s="7"/>
      <c r="F6" s="61"/>
      <c r="G6" s="62"/>
      <c r="H6" s="63"/>
    </row>
    <row r="7" spans="1:9" s="2" customFormat="1" ht="15.75">
      <c r="A7" s="1" t="s">
        <v>53</v>
      </c>
      <c r="B7" s="64"/>
      <c r="C7" s="7"/>
      <c r="F7" s="65"/>
      <c r="G7" s="65"/>
      <c r="H7" s="65"/>
      <c r="I7" s="8"/>
    </row>
    <row r="8" spans="1:9" s="2" customFormat="1" ht="15.75">
      <c r="A8" s="1"/>
      <c r="B8" s="64"/>
      <c r="C8" s="7"/>
      <c r="F8" s="65"/>
      <c r="G8" s="66" t="s">
        <v>4</v>
      </c>
      <c r="H8" s="65"/>
      <c r="I8" s="8"/>
    </row>
    <row r="9" spans="2:9" s="2" customFormat="1" ht="15.75">
      <c r="B9" s="7"/>
      <c r="C9" s="7"/>
      <c r="D9" s="59"/>
      <c r="E9" s="8"/>
      <c r="F9" s="8"/>
      <c r="G9" s="66" t="s">
        <v>96</v>
      </c>
      <c r="H9" s="8"/>
      <c r="I9" s="8"/>
    </row>
    <row r="10" spans="4:8" s="67" customFormat="1" ht="15.75">
      <c r="D10" s="66" t="s">
        <v>3</v>
      </c>
      <c r="E10" s="66" t="s">
        <v>3</v>
      </c>
      <c r="F10" s="66" t="s">
        <v>25</v>
      </c>
      <c r="G10" s="67" t="s">
        <v>98</v>
      </c>
      <c r="H10" s="66" t="s">
        <v>5</v>
      </c>
    </row>
    <row r="11" spans="3:8" s="67" customFormat="1" ht="15.75">
      <c r="C11" s="66"/>
      <c r="D11" s="66" t="s">
        <v>6</v>
      </c>
      <c r="E11" s="66" t="s">
        <v>7</v>
      </c>
      <c r="F11" s="66" t="s">
        <v>8</v>
      </c>
      <c r="G11" s="67" t="s">
        <v>97</v>
      </c>
      <c r="H11" s="66"/>
    </row>
    <row r="12" spans="3:8" s="67" customFormat="1" ht="15.75">
      <c r="C12" s="66"/>
      <c r="D12" s="66" t="s">
        <v>2</v>
      </c>
      <c r="E12" s="66" t="s">
        <v>2</v>
      </c>
      <c r="F12" s="66" t="s">
        <v>2</v>
      </c>
      <c r="G12" s="66" t="s">
        <v>2</v>
      </c>
      <c r="H12" s="66" t="s">
        <v>2</v>
      </c>
    </row>
    <row r="13" spans="3:8" s="67" customFormat="1" ht="15.75">
      <c r="C13" s="66"/>
      <c r="D13" s="68"/>
      <c r="E13" s="68"/>
      <c r="F13" s="68"/>
      <c r="G13" s="68"/>
      <c r="H13" s="68"/>
    </row>
    <row r="14" spans="1:8" ht="15.75">
      <c r="A14" s="67" t="s">
        <v>47</v>
      </c>
      <c r="C14" s="70"/>
      <c r="D14" s="71"/>
      <c r="E14" s="71"/>
      <c r="F14" s="71"/>
      <c r="G14" s="71"/>
      <c r="H14" s="71"/>
    </row>
    <row r="15" spans="3:8" ht="15">
      <c r="C15" s="70"/>
      <c r="D15" s="71"/>
      <c r="E15" s="71"/>
      <c r="F15" s="71"/>
      <c r="G15" s="71"/>
      <c r="H15" s="71"/>
    </row>
    <row r="16" spans="1:8" ht="15.75">
      <c r="A16" s="72" t="s">
        <v>137</v>
      </c>
      <c r="C16" s="70"/>
      <c r="D16" s="73" t="s">
        <v>94</v>
      </c>
      <c r="E16" s="74">
        <v>0</v>
      </c>
      <c r="F16" s="74">
        <v>0</v>
      </c>
      <c r="G16" s="71">
        <v>-12.554</v>
      </c>
      <c r="H16" s="71">
        <f>SUM(D16:G16)</f>
        <v>-12.554</v>
      </c>
    </row>
    <row r="17" spans="1:8" ht="15">
      <c r="A17" s="17" t="s">
        <v>48</v>
      </c>
      <c r="C17" s="70"/>
      <c r="D17" s="71"/>
      <c r="E17" s="71"/>
      <c r="F17" s="71"/>
      <c r="G17" s="71"/>
      <c r="H17" s="71"/>
    </row>
    <row r="18" spans="1:8" ht="15">
      <c r="A18" s="69" t="s">
        <v>49</v>
      </c>
      <c r="C18" s="70"/>
      <c r="D18" s="71">
        <v>44999.998</v>
      </c>
      <c r="E18" s="74">
        <v>0</v>
      </c>
      <c r="F18" s="74">
        <v>0</v>
      </c>
      <c r="G18" s="74">
        <v>0</v>
      </c>
      <c r="H18" s="74">
        <f>SUM(D18:G18)</f>
        <v>44999.998</v>
      </c>
    </row>
    <row r="19" spans="1:8" ht="15">
      <c r="A19" s="69" t="s">
        <v>50</v>
      </c>
      <c r="C19" s="70"/>
      <c r="D19" s="71"/>
      <c r="E19" s="71"/>
      <c r="F19" s="74"/>
      <c r="G19" s="75"/>
      <c r="H19" s="74"/>
    </row>
    <row r="20" spans="1:8" ht="15">
      <c r="A20" s="69" t="s">
        <v>45</v>
      </c>
      <c r="C20" s="70"/>
      <c r="D20" s="74">
        <v>0</v>
      </c>
      <c r="E20" s="74">
        <v>0</v>
      </c>
      <c r="F20" s="74">
        <v>8433.704</v>
      </c>
      <c r="G20" s="74">
        <v>0</v>
      </c>
      <c r="H20" s="71">
        <f>SUM(D20:G20)</f>
        <v>8433.704</v>
      </c>
    </row>
    <row r="21" spans="1:8" ht="15">
      <c r="A21" s="69" t="s">
        <v>156</v>
      </c>
      <c r="C21" s="70"/>
      <c r="D21" s="74">
        <v>0</v>
      </c>
      <c r="E21" s="74">
        <v>0</v>
      </c>
      <c r="F21" s="74">
        <v>0</v>
      </c>
      <c r="G21" s="71">
        <f>+PNL!H25</f>
        <v>2560</v>
      </c>
      <c r="H21" s="71">
        <f>SUM(D21:G21)</f>
        <v>2560</v>
      </c>
    </row>
    <row r="22" spans="3:8" ht="15">
      <c r="C22" s="70"/>
      <c r="D22" s="76"/>
      <c r="E22" s="76"/>
      <c r="F22" s="76"/>
      <c r="G22" s="76"/>
      <c r="H22" s="76"/>
    </row>
    <row r="23" spans="1:8" ht="15.75" thickBot="1">
      <c r="A23" s="69" t="s">
        <v>130</v>
      </c>
      <c r="C23" s="70"/>
      <c r="D23" s="77">
        <f>SUM(D16:D21)</f>
        <v>44999.998</v>
      </c>
      <c r="E23" s="78">
        <v>0</v>
      </c>
      <c r="F23" s="77">
        <f>SUM(F16:F21)</f>
        <v>8433.704</v>
      </c>
      <c r="G23" s="77">
        <f>SUM(G16:G21)</f>
        <v>2547.446</v>
      </c>
      <c r="H23" s="77">
        <f>SUM(H16:H21)</f>
        <v>55981.148</v>
      </c>
    </row>
    <row r="24" spans="4:8" ht="15.75" thickTop="1">
      <c r="D24" s="71"/>
      <c r="E24" s="71"/>
      <c r="F24" s="71"/>
      <c r="G24" s="71"/>
      <c r="H24" s="71"/>
    </row>
    <row r="25" spans="1:8" ht="15">
      <c r="A25" s="69" t="s">
        <v>95</v>
      </c>
      <c r="D25" s="71"/>
      <c r="E25" s="71"/>
      <c r="F25" s="71"/>
      <c r="G25" s="71"/>
      <c r="H25" s="71"/>
    </row>
    <row r="26" spans="4:8" ht="15">
      <c r="D26" s="71"/>
      <c r="E26" s="71"/>
      <c r="F26" s="71"/>
      <c r="G26" s="71"/>
      <c r="H26" s="71"/>
    </row>
    <row r="27" spans="1:3" s="2" customFormat="1" ht="15.75">
      <c r="A27" s="143" t="s">
        <v>139</v>
      </c>
      <c r="B27" s="45"/>
      <c r="C27" s="45"/>
    </row>
    <row r="28" spans="1:3" s="2" customFormat="1" ht="15.75">
      <c r="A28" s="144" t="s">
        <v>138</v>
      </c>
      <c r="B28" s="45"/>
      <c r="C28" s="45"/>
    </row>
    <row r="29" spans="4:8" ht="15">
      <c r="D29" s="71"/>
      <c r="E29" s="71"/>
      <c r="F29" s="71"/>
      <c r="G29" s="71"/>
      <c r="H29" s="71"/>
    </row>
    <row r="30" spans="4:8" ht="15">
      <c r="D30" s="71"/>
      <c r="E30" s="71"/>
      <c r="F30" s="71"/>
      <c r="G30" s="71"/>
      <c r="H30" s="71"/>
    </row>
    <row r="31" spans="4:8" ht="15">
      <c r="D31" s="71"/>
      <c r="E31" s="71"/>
      <c r="F31" s="71"/>
      <c r="G31" s="71"/>
      <c r="H31" s="71"/>
    </row>
    <row r="32" spans="4:8" ht="15">
      <c r="D32" s="71"/>
      <c r="E32" s="71"/>
      <c r="F32" s="71"/>
      <c r="G32" s="71"/>
      <c r="H32" s="71"/>
    </row>
    <row r="33" spans="4:8" ht="15">
      <c r="D33" s="71"/>
      <c r="E33" s="71"/>
      <c r="F33" s="71"/>
      <c r="G33" s="71"/>
      <c r="H33" s="71"/>
    </row>
    <row r="34" spans="4:8" ht="15">
      <c r="D34" s="71"/>
      <c r="E34" s="71"/>
      <c r="F34" s="71"/>
      <c r="G34" s="71"/>
      <c r="H34" s="71"/>
    </row>
    <row r="35" spans="4:8" ht="15">
      <c r="D35" s="71"/>
      <c r="E35" s="71"/>
      <c r="F35" s="71"/>
      <c r="G35" s="71"/>
      <c r="H35" s="71"/>
    </row>
    <row r="36" spans="4:8" ht="15">
      <c r="D36" s="71"/>
      <c r="E36" s="71"/>
      <c r="F36" s="71"/>
      <c r="G36" s="71"/>
      <c r="H36" s="71"/>
    </row>
    <row r="37" spans="4:8" ht="15">
      <c r="D37" s="71"/>
      <c r="E37" s="71"/>
      <c r="F37" s="71"/>
      <c r="G37" s="71"/>
      <c r="H37" s="71"/>
    </row>
    <row r="38" spans="4:8" ht="15">
      <c r="D38" s="71"/>
      <c r="E38" s="71"/>
      <c r="F38" s="71"/>
      <c r="G38" s="71"/>
      <c r="H38" s="71"/>
    </row>
    <row r="39" spans="4:8" ht="15">
      <c r="D39" s="71"/>
      <c r="E39" s="71"/>
      <c r="F39" s="71"/>
      <c r="G39" s="71"/>
      <c r="H39" s="71"/>
    </row>
    <row r="40" spans="4:8" ht="15">
      <c r="D40" s="71"/>
      <c r="E40" s="71"/>
      <c r="F40" s="71"/>
      <c r="G40" s="71"/>
      <c r="H40" s="71"/>
    </row>
    <row r="41" spans="4:8" ht="15">
      <c r="D41" s="71"/>
      <c r="E41" s="71"/>
      <c r="F41" s="71"/>
      <c r="G41" s="71"/>
      <c r="H41" s="71"/>
    </row>
  </sheetData>
  <printOptions horizontalCentered="1"/>
  <pageMargins left="0.1968503937007874" right="0.1968503937007874" top="0.5905511811023623" bottom="0.5905511811023623" header="0" footer="0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9"/>
  <sheetViews>
    <sheetView workbookViewId="0" topLeftCell="A39">
      <selection activeCell="B33" sqref="B33"/>
    </sheetView>
  </sheetViews>
  <sheetFormatPr defaultColWidth="9.00390625" defaultRowHeight="15.75"/>
  <cols>
    <col min="1" max="1" width="3.75390625" style="2" customWidth="1"/>
    <col min="2" max="2" width="8.00390625" style="2" customWidth="1"/>
    <col min="3" max="3" width="9.75390625" style="2" customWidth="1"/>
    <col min="4" max="4" width="8.75390625" style="2" customWidth="1"/>
    <col min="5" max="5" width="9.75390625" style="2" customWidth="1"/>
    <col min="6" max="6" width="14.375" style="2" customWidth="1"/>
    <col min="7" max="7" width="15.75390625" style="2" customWidth="1"/>
    <col min="8" max="8" width="19.25390625" style="2" hidden="1" customWidth="1"/>
    <col min="9" max="9" width="14.75390625" style="2" bestFit="1" customWidth="1"/>
    <col min="10" max="16384" width="8.00390625" style="2" customWidth="1"/>
  </cols>
  <sheetData>
    <row r="1" spans="1:14" ht="15.75">
      <c r="A1" s="1" t="s">
        <v>136</v>
      </c>
      <c r="B1" s="51"/>
      <c r="C1" s="52"/>
      <c r="D1" s="52"/>
      <c r="E1" s="52"/>
      <c r="F1" s="52"/>
      <c r="I1" s="3"/>
      <c r="J1" s="4"/>
      <c r="K1" s="52"/>
      <c r="L1" s="52"/>
      <c r="M1" s="52"/>
      <c r="N1" s="52"/>
    </row>
    <row r="2" spans="1:14" ht="15.75">
      <c r="A2" s="9" t="s">
        <v>0</v>
      </c>
      <c r="B2" s="51"/>
      <c r="C2" s="52"/>
      <c r="D2" s="52"/>
      <c r="E2" s="52"/>
      <c r="F2" s="52"/>
      <c r="I2" s="3"/>
      <c r="J2" s="4"/>
      <c r="K2" s="52"/>
      <c r="L2" s="52"/>
      <c r="M2" s="52"/>
      <c r="N2" s="52"/>
    </row>
    <row r="3" spans="1:14" ht="15.75">
      <c r="A3" s="53" t="s">
        <v>134</v>
      </c>
      <c r="B3" s="51"/>
      <c r="C3" s="52"/>
      <c r="D3" s="52"/>
      <c r="E3" s="52"/>
      <c r="G3" s="54"/>
      <c r="H3" s="52"/>
      <c r="I3" s="52"/>
      <c r="J3" s="52"/>
      <c r="K3" s="52"/>
      <c r="L3" s="52"/>
      <c r="M3" s="52"/>
      <c r="N3" s="52"/>
    </row>
    <row r="4" spans="1:7" ht="9" customHeight="1">
      <c r="A4" s="53"/>
      <c r="B4" s="7"/>
      <c r="C4" s="8"/>
      <c r="D4" s="8"/>
      <c r="E4" s="8"/>
      <c r="F4" s="8"/>
      <c r="G4" s="55"/>
    </row>
    <row r="5" spans="1:7" ht="15.75">
      <c r="A5" s="56" t="s">
        <v>11</v>
      </c>
      <c r="B5" s="7"/>
      <c r="C5" s="8"/>
      <c r="D5" s="8"/>
      <c r="E5" s="8"/>
      <c r="F5" s="8"/>
      <c r="G5" s="5"/>
    </row>
    <row r="6" spans="1:7" ht="15.75">
      <c r="A6" s="6" t="s">
        <v>125</v>
      </c>
      <c r="B6" s="7"/>
      <c r="C6" s="8"/>
      <c r="D6" s="8"/>
      <c r="E6" s="8"/>
      <c r="F6" s="8"/>
      <c r="G6" s="8"/>
    </row>
    <row r="7" spans="1:9" ht="15.75">
      <c r="A7" s="9" t="s">
        <v>53</v>
      </c>
      <c r="G7" s="10" t="s">
        <v>86</v>
      </c>
      <c r="H7" s="57"/>
      <c r="I7" s="10" t="s">
        <v>112</v>
      </c>
    </row>
    <row r="8" spans="7:8" ht="15.75" hidden="1">
      <c r="G8" s="10"/>
      <c r="H8" s="11"/>
    </row>
    <row r="9" spans="3:9" ht="15.75">
      <c r="C9" s="12"/>
      <c r="G9" s="13" t="s">
        <v>82</v>
      </c>
      <c r="H9" s="11" t="s">
        <v>1</v>
      </c>
      <c r="I9" s="13" t="s">
        <v>82</v>
      </c>
    </row>
    <row r="10" spans="7:9" ht="15.75">
      <c r="G10" s="58" t="s">
        <v>126</v>
      </c>
      <c r="H10" s="14">
        <v>36341</v>
      </c>
      <c r="I10" s="58" t="s">
        <v>127</v>
      </c>
    </row>
    <row r="11" spans="7:9" ht="15.75">
      <c r="G11" s="10" t="s">
        <v>2</v>
      </c>
      <c r="H11" s="11" t="s">
        <v>2</v>
      </c>
      <c r="I11" s="10" t="s">
        <v>2</v>
      </c>
    </row>
    <row r="12" ht="15.75">
      <c r="B12" s="15" t="s">
        <v>60</v>
      </c>
    </row>
    <row r="13" spans="1:9" ht="15">
      <c r="A13" s="16"/>
      <c r="B13" s="17" t="s">
        <v>12</v>
      </c>
      <c r="G13" s="18">
        <f>+PNL!H21</f>
        <v>3895</v>
      </c>
      <c r="H13" s="18">
        <v>36239</v>
      </c>
      <c r="I13" s="11" t="s">
        <v>80</v>
      </c>
    </row>
    <row r="14" spans="1:8" ht="15">
      <c r="A14" s="16"/>
      <c r="B14" s="17" t="s">
        <v>13</v>
      </c>
      <c r="G14" s="18"/>
      <c r="H14" s="18"/>
    </row>
    <row r="15" spans="1:9" ht="15">
      <c r="A15" s="16"/>
      <c r="B15" s="19" t="s">
        <v>14</v>
      </c>
      <c r="G15" s="20">
        <v>3767</v>
      </c>
      <c r="H15" s="21">
        <v>48112.4</v>
      </c>
      <c r="I15" s="11" t="s">
        <v>80</v>
      </c>
    </row>
    <row r="16" spans="1:9" ht="15">
      <c r="A16" s="16"/>
      <c r="B16" s="19" t="s">
        <v>15</v>
      </c>
      <c r="G16" s="22">
        <f>-304+916-19</f>
        <v>593</v>
      </c>
      <c r="H16" s="23"/>
      <c r="I16" s="24" t="s">
        <v>80</v>
      </c>
    </row>
    <row r="17" spans="1:9" s="26" customFormat="1" ht="15.75">
      <c r="A17" s="25"/>
      <c r="B17" s="15" t="s">
        <v>16</v>
      </c>
      <c r="G17" s="27">
        <f>+G13+G15+G16</f>
        <v>8255</v>
      </c>
      <c r="H17" s="28"/>
      <c r="I17" s="11" t="s">
        <v>80</v>
      </c>
    </row>
    <row r="18" spans="1:8" ht="15">
      <c r="A18" s="16"/>
      <c r="B18" s="19"/>
      <c r="G18" s="22"/>
      <c r="H18" s="29"/>
    </row>
    <row r="19" spans="1:8" ht="15">
      <c r="A19" s="16"/>
      <c r="B19" s="19" t="s">
        <v>17</v>
      </c>
      <c r="G19" s="22"/>
      <c r="H19" s="29"/>
    </row>
    <row r="20" spans="1:9" ht="15">
      <c r="A20" s="16"/>
      <c r="B20" s="19" t="s">
        <v>131</v>
      </c>
      <c r="G20" s="20">
        <f>-3691-863-2638-322</f>
        <v>-7514</v>
      </c>
      <c r="H20" s="29"/>
      <c r="I20" s="11" t="s">
        <v>80</v>
      </c>
    </row>
    <row r="21" spans="1:9" ht="15">
      <c r="A21" s="16"/>
      <c r="B21" s="19" t="s">
        <v>132</v>
      </c>
      <c r="G21" s="30">
        <f>-411+491-2472</f>
        <v>-2392</v>
      </c>
      <c r="H21" s="22"/>
      <c r="I21" s="24" t="s">
        <v>80</v>
      </c>
    </row>
    <row r="22" spans="1:9" s="26" customFormat="1" ht="15.75">
      <c r="A22" s="25"/>
      <c r="B22" s="15" t="s">
        <v>107</v>
      </c>
      <c r="G22" s="27">
        <f>SUM(G17:G21)</f>
        <v>-1651</v>
      </c>
      <c r="H22" s="28"/>
      <c r="I22" s="11" t="s">
        <v>80</v>
      </c>
    </row>
    <row r="23" spans="1:8" ht="15">
      <c r="A23" s="16"/>
      <c r="B23" s="19"/>
      <c r="G23" s="22"/>
      <c r="H23" s="31"/>
    </row>
    <row r="24" spans="1:9" ht="15">
      <c r="A24" s="16"/>
      <c r="B24" s="19" t="s">
        <v>57</v>
      </c>
      <c r="G24" s="22">
        <v>-1172</v>
      </c>
      <c r="H24" s="31"/>
      <c r="I24" s="11" t="s">
        <v>80</v>
      </c>
    </row>
    <row r="25" spans="1:9" ht="15">
      <c r="A25" s="16"/>
      <c r="B25" s="19" t="s">
        <v>58</v>
      </c>
      <c r="G25" s="22">
        <v>-915</v>
      </c>
      <c r="H25" s="32">
        <v>1438</v>
      </c>
      <c r="I25" s="11" t="s">
        <v>80</v>
      </c>
    </row>
    <row r="26" spans="1:9" s="26" customFormat="1" ht="15.75">
      <c r="A26" s="25"/>
      <c r="B26" s="15" t="s">
        <v>108</v>
      </c>
      <c r="G26" s="33">
        <f>SUM(G22:G25)</f>
        <v>-3738</v>
      </c>
      <c r="H26" s="34"/>
      <c r="I26" s="35" t="s">
        <v>80</v>
      </c>
    </row>
    <row r="27" spans="1:8" ht="15">
      <c r="A27" s="16"/>
      <c r="B27" s="19"/>
      <c r="G27" s="22"/>
      <c r="H27" s="31"/>
    </row>
    <row r="28" spans="1:8" ht="15.75">
      <c r="A28" s="16"/>
      <c r="B28" s="15" t="s">
        <v>59</v>
      </c>
      <c r="G28" s="22"/>
      <c r="H28" s="29">
        <v>18</v>
      </c>
    </row>
    <row r="29" spans="1:9" ht="15">
      <c r="A29" s="16"/>
      <c r="B29" s="19" t="s">
        <v>61</v>
      </c>
      <c r="G29" s="22">
        <v>-342</v>
      </c>
      <c r="H29" s="29">
        <v>0</v>
      </c>
      <c r="I29" s="11" t="s">
        <v>80</v>
      </c>
    </row>
    <row r="30" spans="1:9" ht="15">
      <c r="A30" s="16"/>
      <c r="B30" s="19" t="s">
        <v>56</v>
      </c>
      <c r="G30" s="22">
        <v>-4603</v>
      </c>
      <c r="H30" s="29"/>
      <c r="I30" s="11" t="s">
        <v>80</v>
      </c>
    </row>
    <row r="31" spans="1:9" ht="15">
      <c r="A31" s="16"/>
      <c r="B31" s="19" t="s">
        <v>62</v>
      </c>
      <c r="G31" s="22">
        <v>2024</v>
      </c>
      <c r="H31" s="29">
        <v>33196</v>
      </c>
      <c r="I31" s="11" t="s">
        <v>80</v>
      </c>
    </row>
    <row r="32" spans="1:9" ht="15">
      <c r="A32" s="16"/>
      <c r="B32" s="19" t="s">
        <v>63</v>
      </c>
      <c r="G32" s="22">
        <v>-68</v>
      </c>
      <c r="H32" s="31"/>
      <c r="I32" s="11" t="s">
        <v>80</v>
      </c>
    </row>
    <row r="33" spans="1:9" s="26" customFormat="1" ht="15.75">
      <c r="A33" s="25"/>
      <c r="B33" s="15" t="s">
        <v>157</v>
      </c>
      <c r="G33" s="33">
        <f>SUM(G29:G32)</f>
        <v>-2989</v>
      </c>
      <c r="H33" s="33"/>
      <c r="I33" s="35" t="s">
        <v>80</v>
      </c>
    </row>
    <row r="34" spans="1:8" ht="15">
      <c r="A34" s="16"/>
      <c r="B34" s="19"/>
      <c r="G34" s="22"/>
      <c r="H34" s="22"/>
    </row>
    <row r="35" spans="1:8" ht="15.75">
      <c r="A35" s="16"/>
      <c r="B35" s="15" t="s">
        <v>64</v>
      </c>
      <c r="G35" s="22"/>
      <c r="H35" s="22"/>
    </row>
    <row r="36" spans="1:9" ht="15">
      <c r="A36" s="16"/>
      <c r="B36" s="19" t="s">
        <v>123</v>
      </c>
      <c r="G36" s="22">
        <v>5495</v>
      </c>
      <c r="H36" s="22"/>
      <c r="I36" s="11" t="s">
        <v>80</v>
      </c>
    </row>
    <row r="37" spans="1:9" ht="15">
      <c r="A37" s="16"/>
      <c r="B37" s="19" t="s">
        <v>124</v>
      </c>
      <c r="G37" s="22">
        <v>2756</v>
      </c>
      <c r="H37" s="22"/>
      <c r="I37" s="11" t="s">
        <v>80</v>
      </c>
    </row>
    <row r="38" spans="1:9" ht="15">
      <c r="A38" s="16"/>
      <c r="B38" s="19" t="s">
        <v>68</v>
      </c>
      <c r="G38" s="22">
        <v>-3065</v>
      </c>
      <c r="H38" s="22"/>
      <c r="I38" s="11" t="s">
        <v>80</v>
      </c>
    </row>
    <row r="39" spans="1:9" ht="15">
      <c r="A39" s="16"/>
      <c r="B39" s="19" t="s">
        <v>65</v>
      </c>
      <c r="C39" s="36"/>
      <c r="G39" s="22">
        <v>-2047</v>
      </c>
      <c r="H39" s="22"/>
      <c r="I39" s="11" t="s">
        <v>80</v>
      </c>
    </row>
    <row r="40" spans="1:9" ht="15" hidden="1">
      <c r="A40" s="16"/>
      <c r="B40" s="19"/>
      <c r="C40" s="36" t="s">
        <v>18</v>
      </c>
      <c r="G40" s="22">
        <v>0</v>
      </c>
      <c r="H40" s="22"/>
      <c r="I40" s="11" t="s">
        <v>80</v>
      </c>
    </row>
    <row r="41" spans="1:9" ht="15" hidden="1">
      <c r="A41" s="16"/>
      <c r="B41" s="19"/>
      <c r="C41" s="36" t="s">
        <v>19</v>
      </c>
      <c r="G41" s="22">
        <v>0</v>
      </c>
      <c r="H41" s="22"/>
      <c r="I41" s="11" t="s">
        <v>80</v>
      </c>
    </row>
    <row r="42" spans="1:9" ht="15">
      <c r="A42" s="16"/>
      <c r="B42" s="19" t="s">
        <v>67</v>
      </c>
      <c r="C42" s="36"/>
      <c r="G42" s="22">
        <v>-597</v>
      </c>
      <c r="H42" s="22"/>
      <c r="I42" s="11" t="s">
        <v>80</v>
      </c>
    </row>
    <row r="43" spans="1:9" ht="15">
      <c r="A43" s="16"/>
      <c r="B43" s="19" t="s">
        <v>66</v>
      </c>
      <c r="C43" s="36"/>
      <c r="G43" s="22">
        <v>19</v>
      </c>
      <c r="H43" s="22"/>
      <c r="I43" s="11" t="s">
        <v>80</v>
      </c>
    </row>
    <row r="44" spans="1:9" ht="15">
      <c r="A44" s="16"/>
      <c r="B44" s="19" t="s">
        <v>105</v>
      </c>
      <c r="C44" s="36"/>
      <c r="G44" s="22">
        <v>-841</v>
      </c>
      <c r="H44" s="22"/>
      <c r="I44" s="11" t="s">
        <v>80</v>
      </c>
    </row>
    <row r="45" spans="1:9" s="26" customFormat="1" ht="15.75">
      <c r="A45" s="25"/>
      <c r="B45" s="15" t="s">
        <v>106</v>
      </c>
      <c r="G45" s="33">
        <f>SUM(G36:G44)</f>
        <v>1720</v>
      </c>
      <c r="H45" s="34"/>
      <c r="I45" s="35" t="s">
        <v>80</v>
      </c>
    </row>
    <row r="46" spans="1:9" ht="15">
      <c r="A46" s="16"/>
      <c r="B46" s="19"/>
      <c r="G46" s="22"/>
      <c r="H46" s="22"/>
      <c r="I46" s="37"/>
    </row>
    <row r="47" spans="1:9" s="26" customFormat="1" ht="15.75">
      <c r="A47" s="25"/>
      <c r="B47" s="15" t="s">
        <v>20</v>
      </c>
      <c r="F47" s="26" t="s">
        <v>133</v>
      </c>
      <c r="G47" s="34">
        <f>+G26+G33+G45</f>
        <v>-5007</v>
      </c>
      <c r="H47" s="34"/>
      <c r="I47" s="11" t="s">
        <v>80</v>
      </c>
    </row>
    <row r="48" spans="1:8" ht="15">
      <c r="A48" s="16"/>
      <c r="B48" s="19"/>
      <c r="G48" s="22"/>
      <c r="H48" s="22"/>
    </row>
    <row r="49" spans="1:9" ht="15">
      <c r="A49" s="16"/>
      <c r="B49" s="19" t="s">
        <v>21</v>
      </c>
      <c r="D49" s="38"/>
      <c r="G49" s="22">
        <v>0.002</v>
      </c>
      <c r="H49" s="22"/>
      <c r="I49" s="11" t="s">
        <v>80</v>
      </c>
    </row>
    <row r="50" spans="1:8" ht="15">
      <c r="A50" s="16"/>
      <c r="B50" s="19"/>
      <c r="G50" s="22"/>
      <c r="H50" s="22"/>
    </row>
    <row r="51" spans="1:9" s="26" customFormat="1" ht="16.5" thickBot="1">
      <c r="A51" s="25"/>
      <c r="B51" s="15" t="s">
        <v>22</v>
      </c>
      <c r="G51" s="39">
        <f>+G47+G49</f>
        <v>-5006.998</v>
      </c>
      <c r="H51" s="34"/>
      <c r="I51" s="40" t="s">
        <v>80</v>
      </c>
    </row>
    <row r="52" spans="1:8" ht="15.75" thickTop="1">
      <c r="A52" s="16"/>
      <c r="B52" s="19"/>
      <c r="G52" s="22"/>
      <c r="H52" s="22"/>
    </row>
    <row r="53" spans="1:9" ht="15">
      <c r="A53" s="16" t="s">
        <v>99</v>
      </c>
      <c r="B53" s="19"/>
      <c r="G53" s="41"/>
      <c r="H53" s="22"/>
      <c r="I53" s="17"/>
    </row>
    <row r="54" spans="2:9" ht="15.75">
      <c r="B54" s="42" t="s">
        <v>109</v>
      </c>
      <c r="G54" s="43" t="s">
        <v>2</v>
      </c>
      <c r="H54" s="22"/>
      <c r="I54" s="17"/>
    </row>
    <row r="55" spans="2:9" ht="15">
      <c r="B55" s="19" t="s">
        <v>100</v>
      </c>
      <c r="G55" s="44">
        <f>+'BS'!G22</f>
        <v>2192</v>
      </c>
      <c r="H55" s="22"/>
      <c r="I55" s="17"/>
    </row>
    <row r="56" spans="1:9" ht="15">
      <c r="A56" s="16"/>
      <c r="B56" s="19" t="s">
        <v>101</v>
      </c>
      <c r="G56" s="44">
        <f>+'BS'!G23</f>
        <v>968</v>
      </c>
      <c r="H56" s="22"/>
      <c r="I56" s="17"/>
    </row>
    <row r="57" spans="1:9" ht="15">
      <c r="A57" s="16"/>
      <c r="B57" s="19" t="s">
        <v>102</v>
      </c>
      <c r="G57" s="30">
        <f>-'BS'!G30</f>
        <v>-5975</v>
      </c>
      <c r="H57" s="30"/>
      <c r="I57" s="17"/>
    </row>
    <row r="58" spans="1:9" ht="15">
      <c r="A58" s="16"/>
      <c r="B58" s="19"/>
      <c r="G58" s="22">
        <f>SUM(G55:G57)</f>
        <v>-2815</v>
      </c>
      <c r="H58" s="22"/>
      <c r="I58" s="17"/>
    </row>
    <row r="59" spans="1:9" ht="15">
      <c r="A59" s="16"/>
      <c r="B59" s="19" t="s">
        <v>103</v>
      </c>
      <c r="G59" s="22">
        <v>-2192</v>
      </c>
      <c r="H59" s="22"/>
      <c r="I59" s="17"/>
    </row>
    <row r="60" spans="2:9" ht="15.75" thickBot="1">
      <c r="B60" s="45"/>
      <c r="G60" s="46">
        <f>SUM(G58:G59)</f>
        <v>-5007</v>
      </c>
      <c r="H60" s="47"/>
      <c r="I60" s="17"/>
    </row>
    <row r="61" spans="2:9" ht="15.75" thickTop="1">
      <c r="B61" s="45"/>
      <c r="G61" s="48"/>
      <c r="H61" s="49"/>
      <c r="I61" s="48"/>
    </row>
    <row r="62" spans="1:7" ht="15.75">
      <c r="A62" s="26" t="s">
        <v>69</v>
      </c>
      <c r="B62" s="50"/>
      <c r="C62" s="26"/>
      <c r="D62" s="26"/>
      <c r="E62" s="26"/>
      <c r="F62" s="26"/>
      <c r="G62" s="26"/>
    </row>
    <row r="63" spans="1:2" ht="15.75">
      <c r="A63" s="26" t="s">
        <v>46</v>
      </c>
      <c r="B63" s="45"/>
    </row>
    <row r="64" ht="15">
      <c r="B64" s="45"/>
    </row>
    <row r="65" ht="15">
      <c r="B65" s="45"/>
    </row>
    <row r="66" ht="15">
      <c r="B66" s="45"/>
    </row>
    <row r="67" ht="15">
      <c r="B67" s="45"/>
    </row>
    <row r="68" ht="15">
      <c r="B68" s="45"/>
    </row>
    <row r="69" ht="15">
      <c r="B69" s="45"/>
    </row>
    <row r="70" ht="15">
      <c r="B70" s="45"/>
    </row>
    <row r="71" ht="15">
      <c r="B71" s="45"/>
    </row>
    <row r="72" ht="15">
      <c r="B72" s="45"/>
    </row>
    <row r="73" ht="15">
      <c r="B73" s="45"/>
    </row>
    <row r="74" ht="15">
      <c r="B74" s="45"/>
    </row>
    <row r="75" ht="15">
      <c r="B75" s="45"/>
    </row>
    <row r="76" ht="15">
      <c r="B76" s="45"/>
    </row>
    <row r="77" ht="15">
      <c r="B77" s="45"/>
    </row>
    <row r="78" ht="15">
      <c r="B78" s="45"/>
    </row>
    <row r="79" ht="15">
      <c r="B79" s="45"/>
    </row>
    <row r="80" ht="15">
      <c r="B80" s="45"/>
    </row>
    <row r="81" ht="15">
      <c r="B81" s="45"/>
    </row>
    <row r="82" ht="15">
      <c r="B82" s="45"/>
    </row>
    <row r="83" ht="15">
      <c r="B83" s="45"/>
    </row>
    <row r="84" ht="15">
      <c r="B84" s="45"/>
    </row>
    <row r="85" ht="15">
      <c r="B85" s="45"/>
    </row>
    <row r="86" ht="15">
      <c r="B86" s="45"/>
    </row>
    <row r="87" ht="15">
      <c r="B87" s="45"/>
    </row>
    <row r="88" ht="15">
      <c r="B88" s="45"/>
    </row>
    <row r="89" ht="15">
      <c r="B89" s="45"/>
    </row>
    <row r="90" ht="15">
      <c r="B90" s="45"/>
    </row>
    <row r="91" ht="15">
      <c r="B91" s="45"/>
    </row>
    <row r="92" ht="15">
      <c r="B92" s="45"/>
    </row>
    <row r="93" ht="15">
      <c r="B93" s="45"/>
    </row>
    <row r="94" ht="15">
      <c r="B94" s="45"/>
    </row>
    <row r="95" ht="15">
      <c r="B95" s="45"/>
    </row>
    <row r="96" ht="15">
      <c r="B96" s="45"/>
    </row>
    <row r="97" ht="15">
      <c r="B97" s="45"/>
    </row>
    <row r="98" ht="15">
      <c r="B98" s="45"/>
    </row>
    <row r="99" ht="15">
      <c r="B99" s="45"/>
    </row>
    <row r="100" ht="15">
      <c r="B100" s="45"/>
    </row>
    <row r="101" spans="2:7" ht="15">
      <c r="B101" s="45"/>
      <c r="G101" s="2" t="s">
        <v>135</v>
      </c>
    </row>
    <row r="102" ht="15">
      <c r="B102" s="45"/>
    </row>
    <row r="103" ht="15">
      <c r="B103" s="45"/>
    </row>
    <row r="104" ht="15">
      <c r="B104" s="45"/>
    </row>
    <row r="105" ht="15">
      <c r="B105" s="45"/>
    </row>
    <row r="106" ht="15">
      <c r="B106" s="45"/>
    </row>
    <row r="107" ht="15">
      <c r="B107" s="45"/>
    </row>
    <row r="108" ht="15">
      <c r="B108" s="45"/>
    </row>
    <row r="109" ht="15">
      <c r="B109" s="45"/>
    </row>
    <row r="110" ht="15">
      <c r="B110" s="45"/>
    </row>
    <row r="111" ht="15">
      <c r="B111" s="45"/>
    </row>
    <row r="112" ht="15">
      <c r="B112" s="45"/>
    </row>
    <row r="113" ht="15">
      <c r="B113" s="45"/>
    </row>
    <row r="114" ht="15">
      <c r="B114" s="45"/>
    </row>
    <row r="115" ht="15">
      <c r="B115" s="45"/>
    </row>
    <row r="116" ht="15">
      <c r="B116" s="45"/>
    </row>
    <row r="117" ht="15">
      <c r="B117" s="45"/>
    </row>
    <row r="118" ht="15">
      <c r="B118" s="45"/>
    </row>
    <row r="119" ht="15">
      <c r="B119" s="45"/>
    </row>
    <row r="120" ht="15">
      <c r="B120" s="45"/>
    </row>
    <row r="121" ht="15">
      <c r="B121" s="45"/>
    </row>
    <row r="122" ht="15">
      <c r="B122" s="45"/>
    </row>
    <row r="123" ht="15">
      <c r="B123" s="45"/>
    </row>
    <row r="124" ht="15">
      <c r="B124" s="45"/>
    </row>
    <row r="125" ht="15">
      <c r="B125" s="45"/>
    </row>
    <row r="126" ht="15">
      <c r="B126" s="45"/>
    </row>
    <row r="127" ht="15">
      <c r="B127" s="45"/>
    </row>
    <row r="128" ht="15">
      <c r="B128" s="45"/>
    </row>
    <row r="129" ht="15">
      <c r="B129" s="45"/>
    </row>
    <row r="130" ht="15">
      <c r="B130" s="45"/>
    </row>
    <row r="131" ht="15">
      <c r="B131" s="45"/>
    </row>
    <row r="132" ht="15">
      <c r="B132" s="45"/>
    </row>
    <row r="133" ht="15">
      <c r="B133" s="45"/>
    </row>
    <row r="134" ht="15">
      <c r="B134" s="45"/>
    </row>
    <row r="135" ht="15">
      <c r="B135" s="45"/>
    </row>
    <row r="136" ht="15">
      <c r="B136" s="45"/>
    </row>
    <row r="137" ht="15">
      <c r="B137" s="45"/>
    </row>
    <row r="138" ht="15">
      <c r="B138" s="45"/>
    </row>
    <row r="139" ht="15">
      <c r="B139" s="45"/>
    </row>
    <row r="140" ht="15">
      <c r="B140" s="45"/>
    </row>
    <row r="141" ht="15">
      <c r="B141" s="45"/>
    </row>
    <row r="142" ht="15">
      <c r="B142" s="45"/>
    </row>
    <row r="143" ht="15">
      <c r="B143" s="45"/>
    </row>
    <row r="144" ht="15">
      <c r="B144" s="45"/>
    </row>
    <row r="145" ht="15">
      <c r="B145" s="45"/>
    </row>
    <row r="146" ht="15">
      <c r="B146" s="45"/>
    </row>
    <row r="147" ht="15">
      <c r="B147" s="45"/>
    </row>
    <row r="148" ht="15">
      <c r="B148" s="45"/>
    </row>
    <row r="149" ht="15">
      <c r="B149" s="45"/>
    </row>
    <row r="150" ht="15">
      <c r="B150" s="45"/>
    </row>
    <row r="151" ht="15">
      <c r="B151" s="45"/>
    </row>
    <row r="152" ht="15">
      <c r="B152" s="45"/>
    </row>
    <row r="153" ht="15">
      <c r="B153" s="45"/>
    </row>
    <row r="154" ht="15">
      <c r="B154" s="45"/>
    </row>
    <row r="155" ht="15">
      <c r="B155" s="45"/>
    </row>
    <row r="156" ht="15">
      <c r="B156" s="45"/>
    </row>
    <row r="157" ht="15">
      <c r="B157" s="45"/>
    </row>
    <row r="158" ht="15">
      <c r="B158" s="45"/>
    </row>
    <row r="159" ht="15">
      <c r="B159" s="45"/>
    </row>
    <row r="160" ht="15">
      <c r="B160" s="45"/>
    </row>
    <row r="161" ht="15">
      <c r="B161" s="45"/>
    </row>
    <row r="162" ht="15">
      <c r="B162" s="45"/>
    </row>
    <row r="163" ht="15">
      <c r="B163" s="45"/>
    </row>
    <row r="164" ht="15">
      <c r="B164" s="45"/>
    </row>
    <row r="165" ht="15">
      <c r="B165" s="45"/>
    </row>
    <row r="166" ht="15">
      <c r="B166" s="45"/>
    </row>
    <row r="167" ht="15">
      <c r="B167" s="45"/>
    </row>
    <row r="168" ht="15">
      <c r="B168" s="45"/>
    </row>
    <row r="169" ht="15">
      <c r="B169" s="45"/>
    </row>
    <row r="170" ht="15">
      <c r="B170" s="45"/>
    </row>
    <row r="171" ht="15">
      <c r="B171" s="45"/>
    </row>
    <row r="172" ht="15">
      <c r="B172" s="45"/>
    </row>
    <row r="173" ht="15">
      <c r="B173" s="45"/>
    </row>
    <row r="174" ht="15">
      <c r="B174" s="45"/>
    </row>
    <row r="175" ht="15">
      <c r="B175" s="45"/>
    </row>
    <row r="176" ht="15">
      <c r="B176" s="45"/>
    </row>
    <row r="177" ht="15">
      <c r="B177" s="45"/>
    </row>
    <row r="178" ht="15">
      <c r="B178" s="45"/>
    </row>
    <row r="179" ht="15">
      <c r="B179" s="45"/>
    </row>
    <row r="180" ht="15">
      <c r="B180" s="45"/>
    </row>
    <row r="181" ht="15">
      <c r="B181" s="45"/>
    </row>
    <row r="182" ht="15">
      <c r="B182" s="45"/>
    </row>
    <row r="183" ht="15">
      <c r="B183" s="45"/>
    </row>
    <row r="184" ht="15">
      <c r="B184" s="45"/>
    </row>
    <row r="185" ht="15">
      <c r="B185" s="45"/>
    </row>
    <row r="186" ht="15">
      <c r="B186" s="45"/>
    </row>
    <row r="187" ht="15">
      <c r="B187" s="45"/>
    </row>
    <row r="188" ht="15">
      <c r="B188" s="45"/>
    </row>
    <row r="189" ht="15">
      <c r="B189" s="45"/>
    </row>
    <row r="190" ht="15">
      <c r="B190" s="45"/>
    </row>
    <row r="191" ht="15">
      <c r="B191" s="45"/>
    </row>
    <row r="192" ht="15">
      <c r="B192" s="45"/>
    </row>
    <row r="193" ht="15">
      <c r="B193" s="45"/>
    </row>
    <row r="194" ht="15">
      <c r="B194" s="45"/>
    </row>
    <row r="195" ht="15">
      <c r="B195" s="45"/>
    </row>
    <row r="196" ht="15">
      <c r="B196" s="45"/>
    </row>
    <row r="197" ht="15">
      <c r="B197" s="45"/>
    </row>
    <row r="198" ht="15">
      <c r="B198" s="45"/>
    </row>
    <row r="199" ht="15">
      <c r="B199" s="45"/>
    </row>
    <row r="200" ht="15">
      <c r="B200" s="45"/>
    </row>
    <row r="201" ht="15">
      <c r="B201" s="45"/>
    </row>
    <row r="202" ht="15">
      <c r="B202" s="45"/>
    </row>
    <row r="203" ht="15">
      <c r="B203" s="45"/>
    </row>
    <row r="204" ht="15">
      <c r="B204" s="45"/>
    </row>
    <row r="205" ht="15">
      <c r="B205" s="45"/>
    </row>
    <row r="206" ht="15">
      <c r="B206" s="45"/>
    </row>
    <row r="207" ht="15">
      <c r="B207" s="45"/>
    </row>
    <row r="208" ht="15">
      <c r="B208" s="45"/>
    </row>
    <row r="209" ht="15">
      <c r="B209" s="45"/>
    </row>
    <row r="210" ht="15">
      <c r="B210" s="45"/>
    </row>
    <row r="211" ht="15">
      <c r="B211" s="45"/>
    </row>
    <row r="212" ht="15">
      <c r="B212" s="45"/>
    </row>
    <row r="213" ht="15">
      <c r="B213" s="45"/>
    </row>
    <row r="214" ht="15">
      <c r="B214" s="45"/>
    </row>
    <row r="215" ht="15">
      <c r="B215" s="45"/>
    </row>
    <row r="216" ht="15">
      <c r="B216" s="45"/>
    </row>
    <row r="217" ht="15">
      <c r="B217" s="45"/>
    </row>
    <row r="218" ht="15">
      <c r="B218" s="45"/>
    </row>
    <row r="219" ht="15">
      <c r="B219" s="45"/>
    </row>
    <row r="220" ht="15">
      <c r="B220" s="45"/>
    </row>
    <row r="221" ht="15">
      <c r="B221" s="45"/>
    </row>
    <row r="222" ht="15">
      <c r="B222" s="45"/>
    </row>
    <row r="223" ht="15">
      <c r="B223" s="45"/>
    </row>
    <row r="224" ht="15">
      <c r="B224" s="45"/>
    </row>
    <row r="225" ht="15">
      <c r="B225" s="45"/>
    </row>
    <row r="226" ht="15">
      <c r="B226" s="45"/>
    </row>
    <row r="227" ht="15">
      <c r="B227" s="45"/>
    </row>
    <row r="228" ht="15">
      <c r="B228" s="45"/>
    </row>
    <row r="229" ht="15">
      <c r="B229" s="45"/>
    </row>
    <row r="230" ht="15">
      <c r="B230" s="45"/>
    </row>
    <row r="231" ht="15">
      <c r="B231" s="45"/>
    </row>
    <row r="232" ht="15">
      <c r="B232" s="45"/>
    </row>
    <row r="233" ht="15">
      <c r="B233" s="45"/>
    </row>
    <row r="234" ht="15">
      <c r="B234" s="45"/>
    </row>
    <row r="235" ht="15">
      <c r="B235" s="45"/>
    </row>
    <row r="236" ht="15">
      <c r="B236" s="45"/>
    </row>
    <row r="237" ht="15">
      <c r="B237" s="45"/>
    </row>
    <row r="238" ht="15">
      <c r="B238" s="45"/>
    </row>
    <row r="239" ht="15">
      <c r="B239" s="45"/>
    </row>
    <row r="240" ht="15">
      <c r="B240" s="45"/>
    </row>
    <row r="241" ht="15">
      <c r="B241" s="45"/>
    </row>
    <row r="242" ht="15">
      <c r="B242" s="45"/>
    </row>
    <row r="243" ht="15">
      <c r="B243" s="45"/>
    </row>
    <row r="244" ht="15">
      <c r="B244" s="45"/>
    </row>
    <row r="245" ht="15">
      <c r="B245" s="45"/>
    </row>
    <row r="246" ht="15">
      <c r="B246" s="45"/>
    </row>
    <row r="247" ht="15">
      <c r="B247" s="45"/>
    </row>
    <row r="248" ht="15">
      <c r="B248" s="45"/>
    </row>
    <row r="249" ht="15">
      <c r="B249" s="45"/>
    </row>
    <row r="250" ht="15">
      <c r="B250" s="45"/>
    </row>
    <row r="251" ht="15">
      <c r="B251" s="45"/>
    </row>
    <row r="252" ht="15">
      <c r="B252" s="45"/>
    </row>
    <row r="253" ht="15">
      <c r="B253" s="45"/>
    </row>
    <row r="254" ht="15">
      <c r="B254" s="45"/>
    </row>
    <row r="255" ht="15">
      <c r="B255" s="45"/>
    </row>
    <row r="256" ht="15">
      <c r="B256" s="45"/>
    </row>
    <row r="257" ht="15">
      <c r="B257" s="45"/>
    </row>
    <row r="258" ht="15">
      <c r="B258" s="45"/>
    </row>
    <row r="259" ht="15">
      <c r="B259" s="45"/>
    </row>
    <row r="260" ht="15">
      <c r="B260" s="45"/>
    </row>
    <row r="261" ht="15">
      <c r="B261" s="45"/>
    </row>
    <row r="262" ht="15">
      <c r="B262" s="45"/>
    </row>
    <row r="263" ht="15">
      <c r="B263" s="45"/>
    </row>
    <row r="264" ht="15">
      <c r="B264" s="45"/>
    </row>
    <row r="265" ht="15">
      <c r="B265" s="45"/>
    </row>
    <row r="266" ht="15">
      <c r="B266" s="45"/>
    </row>
    <row r="267" ht="15">
      <c r="B267" s="45"/>
    </row>
    <row r="268" ht="15">
      <c r="B268" s="45"/>
    </row>
    <row r="269" ht="15">
      <c r="B269" s="45"/>
    </row>
    <row r="270" ht="15">
      <c r="B270" s="45"/>
    </row>
    <row r="271" ht="15">
      <c r="B271" s="45"/>
    </row>
    <row r="272" ht="15">
      <c r="B272" s="45"/>
    </row>
    <row r="273" ht="15">
      <c r="B273" s="45"/>
    </row>
    <row r="274" ht="15">
      <c r="B274" s="45"/>
    </row>
    <row r="275" ht="15">
      <c r="B275" s="45"/>
    </row>
    <row r="276" ht="15">
      <c r="B276" s="45"/>
    </row>
    <row r="277" ht="15">
      <c r="B277" s="45"/>
    </row>
    <row r="278" ht="15">
      <c r="B278" s="45"/>
    </row>
    <row r="279" ht="15">
      <c r="B279" s="45"/>
    </row>
    <row r="280" ht="15">
      <c r="B280" s="45"/>
    </row>
    <row r="281" ht="15">
      <c r="B281" s="45"/>
    </row>
    <row r="282" ht="15">
      <c r="B282" s="45"/>
    </row>
    <row r="283" ht="15">
      <c r="B283" s="45"/>
    </row>
    <row r="284" ht="15">
      <c r="B284" s="45"/>
    </row>
    <row r="285" ht="15">
      <c r="B285" s="45"/>
    </row>
    <row r="286" ht="15">
      <c r="B286" s="45"/>
    </row>
    <row r="287" ht="15">
      <c r="B287" s="45"/>
    </row>
    <row r="288" ht="15">
      <c r="B288" s="45"/>
    </row>
    <row r="289" ht="15">
      <c r="B289" s="45"/>
    </row>
    <row r="290" ht="15">
      <c r="B290" s="45"/>
    </row>
    <row r="291" ht="15">
      <c r="B291" s="45"/>
    </row>
    <row r="292" ht="15">
      <c r="B292" s="45"/>
    </row>
    <row r="293" ht="15">
      <c r="B293" s="45"/>
    </row>
    <row r="294" ht="15">
      <c r="B294" s="45"/>
    </row>
    <row r="295" ht="15">
      <c r="B295" s="45"/>
    </row>
    <row r="296" ht="15">
      <c r="B296" s="45"/>
    </row>
    <row r="297" ht="15">
      <c r="B297" s="45"/>
    </row>
    <row r="298" ht="15">
      <c r="B298" s="45"/>
    </row>
    <row r="299" ht="15">
      <c r="B299" s="45"/>
    </row>
    <row r="300" ht="15">
      <c r="B300" s="45"/>
    </row>
    <row r="301" ht="15">
      <c r="B301" s="45"/>
    </row>
    <row r="302" ht="15">
      <c r="B302" s="45"/>
    </row>
    <row r="303" ht="15">
      <c r="B303" s="45"/>
    </row>
    <row r="304" ht="15">
      <c r="B304" s="45"/>
    </row>
    <row r="305" ht="15">
      <c r="B305" s="45"/>
    </row>
    <row r="306" ht="15">
      <c r="B306" s="45"/>
    </row>
    <row r="307" ht="15">
      <c r="B307" s="45"/>
    </row>
    <row r="308" ht="15">
      <c r="B308" s="45"/>
    </row>
    <row r="309" ht="15">
      <c r="B309" s="45"/>
    </row>
    <row r="310" ht="15">
      <c r="B310" s="45"/>
    </row>
    <row r="311" ht="15">
      <c r="B311" s="45"/>
    </row>
    <row r="312" ht="15">
      <c r="B312" s="45"/>
    </row>
    <row r="313" ht="15">
      <c r="B313" s="45"/>
    </row>
    <row r="314" ht="15">
      <c r="B314" s="45"/>
    </row>
    <row r="315" ht="15">
      <c r="B315" s="45"/>
    </row>
    <row r="316" ht="15">
      <c r="B316" s="45"/>
    </row>
    <row r="317" ht="15">
      <c r="B317" s="45"/>
    </row>
    <row r="318" ht="15">
      <c r="B318" s="45"/>
    </row>
    <row r="319" ht="15">
      <c r="B319" s="45"/>
    </row>
    <row r="320" ht="15">
      <c r="B320" s="45"/>
    </row>
    <row r="321" ht="15">
      <c r="B321" s="45"/>
    </row>
    <row r="322" ht="15">
      <c r="B322" s="45"/>
    </row>
    <row r="323" ht="15">
      <c r="B323" s="45"/>
    </row>
    <row r="324" ht="15">
      <c r="B324" s="45"/>
    </row>
    <row r="325" ht="15">
      <c r="B325" s="45"/>
    </row>
    <row r="326" ht="15">
      <c r="B326" s="45"/>
    </row>
    <row r="327" ht="15">
      <c r="B327" s="45"/>
    </row>
    <row r="328" ht="15">
      <c r="B328" s="45"/>
    </row>
    <row r="329" ht="15">
      <c r="B329" s="45"/>
    </row>
    <row r="330" ht="15">
      <c r="B330" s="45"/>
    </row>
    <row r="331" ht="15">
      <c r="B331" s="45"/>
    </row>
    <row r="332" ht="15">
      <c r="B332" s="45"/>
    </row>
    <row r="333" ht="15">
      <c r="B333" s="45"/>
    </row>
    <row r="334" ht="15">
      <c r="B334" s="45"/>
    </row>
    <row r="335" ht="15">
      <c r="B335" s="45"/>
    </row>
    <row r="336" ht="15">
      <c r="B336" s="45"/>
    </row>
    <row r="337" ht="15">
      <c r="B337" s="45"/>
    </row>
    <row r="338" ht="15">
      <c r="B338" s="45"/>
    </row>
    <row r="339" ht="15">
      <c r="B339" s="45"/>
    </row>
    <row r="340" ht="15">
      <c r="B340" s="45"/>
    </row>
    <row r="341" ht="15">
      <c r="B341" s="45"/>
    </row>
    <row r="342" ht="15">
      <c r="B342" s="45"/>
    </row>
    <row r="343" ht="15">
      <c r="B343" s="45"/>
    </row>
    <row r="344" ht="15">
      <c r="B344" s="45"/>
    </row>
    <row r="345" ht="15">
      <c r="B345" s="45"/>
    </row>
    <row r="346" ht="15">
      <c r="B346" s="45"/>
    </row>
    <row r="347" ht="15">
      <c r="B347" s="45"/>
    </row>
    <row r="348" ht="15">
      <c r="B348" s="45"/>
    </row>
    <row r="349" ht="15">
      <c r="B349" s="45"/>
    </row>
    <row r="350" ht="15">
      <c r="B350" s="45"/>
    </row>
    <row r="351" ht="15">
      <c r="B351" s="45"/>
    </row>
    <row r="352" ht="15">
      <c r="B352" s="45"/>
    </row>
    <row r="353" ht="15">
      <c r="B353" s="45"/>
    </row>
    <row r="354" ht="15">
      <c r="B354" s="45"/>
    </row>
    <row r="355" ht="15">
      <c r="B355" s="45"/>
    </row>
    <row r="356" ht="15">
      <c r="B356" s="45"/>
    </row>
    <row r="357" ht="15">
      <c r="B357" s="45"/>
    </row>
    <row r="358" ht="15">
      <c r="B358" s="45"/>
    </row>
    <row r="359" ht="15">
      <c r="B359" s="45"/>
    </row>
    <row r="360" ht="15">
      <c r="B360" s="45"/>
    </row>
    <row r="361" ht="15">
      <c r="B361" s="45"/>
    </row>
    <row r="362" ht="15">
      <c r="B362" s="45"/>
    </row>
    <row r="363" ht="15">
      <c r="B363" s="45"/>
    </row>
    <row r="364" ht="15">
      <c r="B364" s="45"/>
    </row>
    <row r="365" ht="15">
      <c r="B365" s="45"/>
    </row>
    <row r="366" ht="15">
      <c r="B366" s="45"/>
    </row>
    <row r="367" ht="15">
      <c r="B367" s="45"/>
    </row>
    <row r="368" ht="15">
      <c r="B368" s="45"/>
    </row>
    <row r="369" ht="15">
      <c r="B369" s="45"/>
    </row>
    <row r="370" ht="15">
      <c r="B370" s="45"/>
    </row>
    <row r="371" ht="15">
      <c r="B371" s="45"/>
    </row>
    <row r="372" ht="15">
      <c r="B372" s="45"/>
    </row>
    <row r="373" ht="15">
      <c r="B373" s="45"/>
    </row>
    <row r="374" ht="15">
      <c r="B374" s="45"/>
    </row>
    <row r="375" ht="15">
      <c r="B375" s="45"/>
    </row>
    <row r="376" ht="15">
      <c r="B376" s="45"/>
    </row>
    <row r="377" ht="15">
      <c r="B377" s="45"/>
    </row>
    <row r="378" ht="15">
      <c r="B378" s="45"/>
    </row>
    <row r="379" ht="15">
      <c r="B379" s="45"/>
    </row>
    <row r="380" ht="15">
      <c r="B380" s="45"/>
    </row>
    <row r="381" ht="15">
      <c r="B381" s="45"/>
    </row>
    <row r="382" ht="15">
      <c r="B382" s="45"/>
    </row>
    <row r="383" ht="15">
      <c r="B383" s="45"/>
    </row>
    <row r="384" ht="15">
      <c r="B384" s="45"/>
    </row>
    <row r="385" ht="15">
      <c r="B385" s="45"/>
    </row>
    <row r="386" ht="15">
      <c r="B386" s="45"/>
    </row>
    <row r="387" ht="15">
      <c r="B387" s="45"/>
    </row>
    <row r="388" ht="15">
      <c r="B388" s="45"/>
    </row>
    <row r="389" ht="15">
      <c r="B389" s="45"/>
    </row>
    <row r="390" ht="15">
      <c r="B390" s="45"/>
    </row>
    <row r="391" ht="15">
      <c r="B391" s="45"/>
    </row>
    <row r="392" ht="15">
      <c r="B392" s="45"/>
    </row>
    <row r="393" ht="15">
      <c r="B393" s="45"/>
    </row>
    <row r="394" ht="15">
      <c r="B394" s="45"/>
    </row>
    <row r="395" ht="15">
      <c r="B395" s="45"/>
    </row>
    <row r="396" ht="15">
      <c r="B396" s="45"/>
    </row>
    <row r="397" ht="15">
      <c r="B397" s="45"/>
    </row>
    <row r="398" ht="15">
      <c r="B398" s="45"/>
    </row>
    <row r="399" ht="15">
      <c r="B399" s="45"/>
    </row>
    <row r="400" ht="15">
      <c r="B400" s="45"/>
    </row>
    <row r="401" ht="15">
      <c r="B401" s="45"/>
    </row>
    <row r="402" ht="15">
      <c r="B402" s="45"/>
    </row>
    <row r="403" ht="15">
      <c r="B403" s="45"/>
    </row>
    <row r="404" ht="15">
      <c r="B404" s="45"/>
    </row>
    <row r="405" ht="15">
      <c r="B405" s="45"/>
    </row>
    <row r="406" ht="15">
      <c r="B406" s="45"/>
    </row>
    <row r="407" ht="15">
      <c r="B407" s="45"/>
    </row>
    <row r="408" ht="15">
      <c r="B408" s="45"/>
    </row>
    <row r="409" ht="15">
      <c r="B409" s="45"/>
    </row>
    <row r="410" ht="15">
      <c r="B410" s="45"/>
    </row>
    <row r="411" ht="15">
      <c r="B411" s="45"/>
    </row>
    <row r="412" ht="15">
      <c r="B412" s="45"/>
    </row>
    <row r="413" ht="15">
      <c r="B413" s="45"/>
    </row>
    <row r="414" ht="15">
      <c r="B414" s="45"/>
    </row>
    <row r="415" ht="15">
      <c r="B415" s="45"/>
    </row>
    <row r="416" ht="15">
      <c r="B416" s="45"/>
    </row>
    <row r="417" ht="15">
      <c r="B417" s="45"/>
    </row>
    <row r="418" ht="15">
      <c r="B418" s="45"/>
    </row>
    <row r="419" ht="15">
      <c r="B419" s="45"/>
    </row>
    <row r="420" ht="15">
      <c r="B420" s="45"/>
    </row>
    <row r="421" ht="15">
      <c r="B421" s="45"/>
    </row>
    <row r="422" ht="15">
      <c r="B422" s="45"/>
    </row>
    <row r="423" ht="15">
      <c r="B423" s="45"/>
    </row>
    <row r="424" ht="15">
      <c r="B424" s="45"/>
    </row>
    <row r="425" ht="15">
      <c r="B425" s="45"/>
    </row>
    <row r="426" ht="15">
      <c r="B426" s="45"/>
    </row>
    <row r="427" ht="15">
      <c r="B427" s="45"/>
    </row>
    <row r="428" ht="15">
      <c r="B428" s="45"/>
    </row>
    <row r="429" ht="15">
      <c r="B429" s="45"/>
    </row>
    <row r="430" ht="15">
      <c r="B430" s="45"/>
    </row>
    <row r="431" ht="15">
      <c r="B431" s="45"/>
    </row>
    <row r="432" ht="15">
      <c r="B432" s="45"/>
    </row>
    <row r="433" ht="15">
      <c r="B433" s="45"/>
    </row>
    <row r="434" ht="15">
      <c r="B434" s="45"/>
    </row>
    <row r="435" ht="15">
      <c r="B435" s="45"/>
    </row>
    <row r="436" ht="15">
      <c r="B436" s="45"/>
    </row>
    <row r="437" ht="15">
      <c r="B437" s="45"/>
    </row>
    <row r="438" ht="15">
      <c r="B438" s="45"/>
    </row>
    <row r="439" ht="15">
      <c r="B439" s="45"/>
    </row>
    <row r="440" ht="15">
      <c r="B440" s="45"/>
    </row>
    <row r="441" ht="15">
      <c r="B441" s="45"/>
    </row>
    <row r="442" ht="15">
      <c r="B442" s="45"/>
    </row>
    <row r="443" ht="15">
      <c r="B443" s="45"/>
    </row>
    <row r="444" ht="15">
      <c r="B444" s="45"/>
    </row>
    <row r="445" ht="15">
      <c r="B445" s="45"/>
    </row>
    <row r="446" ht="15">
      <c r="B446" s="45"/>
    </row>
    <row r="447" ht="15">
      <c r="B447" s="45"/>
    </row>
    <row r="448" ht="15">
      <c r="B448" s="45"/>
    </row>
    <row r="449" ht="15">
      <c r="B449" s="45"/>
    </row>
    <row r="450" ht="15">
      <c r="B450" s="45"/>
    </row>
    <row r="451" ht="15">
      <c r="B451" s="45"/>
    </row>
    <row r="452" ht="15">
      <c r="B452" s="45"/>
    </row>
    <row r="453" ht="15">
      <c r="B453" s="45"/>
    </row>
    <row r="454" ht="15">
      <c r="B454" s="45"/>
    </row>
    <row r="455" ht="15">
      <c r="B455" s="45"/>
    </row>
    <row r="456" ht="15">
      <c r="B456" s="45"/>
    </row>
    <row r="457" ht="15">
      <c r="B457" s="45"/>
    </row>
    <row r="458" ht="15">
      <c r="B458" s="45"/>
    </row>
    <row r="459" ht="15">
      <c r="B459" s="45"/>
    </row>
    <row r="460" ht="15">
      <c r="B460" s="45"/>
    </row>
    <row r="461" ht="15">
      <c r="B461" s="45"/>
    </row>
    <row r="462" ht="15">
      <c r="B462" s="45"/>
    </row>
    <row r="463" ht="15">
      <c r="B463" s="45"/>
    </row>
    <row r="464" ht="15">
      <c r="B464" s="45"/>
    </row>
    <row r="465" ht="15">
      <c r="B465" s="45"/>
    </row>
    <row r="466" ht="15">
      <c r="B466" s="45"/>
    </row>
    <row r="467" ht="15">
      <c r="B467" s="45"/>
    </row>
    <row r="468" ht="15">
      <c r="B468" s="45"/>
    </row>
    <row r="469" ht="15">
      <c r="B469" s="45"/>
    </row>
    <row r="470" ht="15">
      <c r="B470" s="45"/>
    </row>
    <row r="471" ht="15">
      <c r="B471" s="45"/>
    </row>
    <row r="472" ht="15">
      <c r="B472" s="45"/>
    </row>
    <row r="473" ht="15">
      <c r="B473" s="45"/>
    </row>
    <row r="474" ht="15">
      <c r="B474" s="45"/>
    </row>
    <row r="475" ht="15">
      <c r="B475" s="45"/>
    </row>
    <row r="476" ht="15">
      <c r="B476" s="45"/>
    </row>
    <row r="477" ht="15">
      <c r="B477" s="45"/>
    </row>
    <row r="478" ht="15">
      <c r="B478" s="45"/>
    </row>
    <row r="479" ht="15">
      <c r="B479" s="45"/>
    </row>
    <row r="480" ht="15">
      <c r="B480" s="45"/>
    </row>
    <row r="481" ht="15">
      <c r="B481" s="45"/>
    </row>
    <row r="482" ht="15">
      <c r="B482" s="45"/>
    </row>
    <row r="483" ht="15">
      <c r="B483" s="45"/>
    </row>
    <row r="484" ht="15">
      <c r="B484" s="45"/>
    </row>
    <row r="485" ht="15">
      <c r="B485" s="45"/>
    </row>
    <row r="486" ht="15">
      <c r="B486" s="45"/>
    </row>
    <row r="487" ht="15">
      <c r="B487" s="45"/>
    </row>
    <row r="488" ht="15">
      <c r="B488" s="45"/>
    </row>
    <row r="489" ht="15">
      <c r="B489" s="45"/>
    </row>
    <row r="490" ht="15">
      <c r="B490" s="45"/>
    </row>
    <row r="491" ht="15">
      <c r="B491" s="45"/>
    </row>
    <row r="492" ht="15">
      <c r="B492" s="45"/>
    </row>
    <row r="493" ht="15">
      <c r="B493" s="45"/>
    </row>
    <row r="494" ht="15">
      <c r="B494" s="45"/>
    </row>
    <row r="495" ht="15">
      <c r="B495" s="45"/>
    </row>
    <row r="496" ht="15">
      <c r="B496" s="45"/>
    </row>
    <row r="497" ht="15">
      <c r="B497" s="45"/>
    </row>
    <row r="498" ht="15">
      <c r="B498" s="45"/>
    </row>
    <row r="499" ht="15">
      <c r="B499" s="45"/>
    </row>
    <row r="500" ht="15">
      <c r="B500" s="45"/>
    </row>
    <row r="501" ht="15">
      <c r="B501" s="45"/>
    </row>
    <row r="502" ht="15">
      <c r="B502" s="45"/>
    </row>
    <row r="503" ht="15">
      <c r="B503" s="45"/>
    </row>
    <row r="504" ht="15">
      <c r="B504" s="45"/>
    </row>
    <row r="505" ht="15">
      <c r="B505" s="45"/>
    </row>
    <row r="506" ht="15">
      <c r="B506" s="45"/>
    </row>
    <row r="507" ht="15">
      <c r="B507" s="45"/>
    </row>
    <row r="508" ht="15">
      <c r="B508" s="45"/>
    </row>
    <row r="509" ht="15">
      <c r="B509" s="45"/>
    </row>
    <row r="510" ht="15">
      <c r="B510" s="45"/>
    </row>
    <row r="511" ht="15">
      <c r="B511" s="45"/>
    </row>
    <row r="512" ht="15">
      <c r="B512" s="45"/>
    </row>
    <row r="513" ht="15">
      <c r="B513" s="45"/>
    </row>
    <row r="514" ht="15">
      <c r="B514" s="45"/>
    </row>
    <row r="515" ht="15">
      <c r="B515" s="45"/>
    </row>
    <row r="516" ht="15">
      <c r="B516" s="45"/>
    </row>
    <row r="517" ht="15">
      <c r="B517" s="45"/>
    </row>
    <row r="518" ht="15">
      <c r="B518" s="45"/>
    </row>
    <row r="519" ht="15">
      <c r="B519" s="45"/>
    </row>
    <row r="520" ht="15">
      <c r="B520" s="45"/>
    </row>
    <row r="521" ht="15">
      <c r="B521" s="45"/>
    </row>
    <row r="522" ht="15">
      <c r="B522" s="45"/>
    </row>
    <row r="523" ht="15">
      <c r="B523" s="45"/>
    </row>
    <row r="524" ht="15">
      <c r="B524" s="45"/>
    </row>
    <row r="525" ht="15">
      <c r="B525" s="45"/>
    </row>
    <row r="526" ht="15">
      <c r="B526" s="45"/>
    </row>
    <row r="527" ht="15">
      <c r="B527" s="45"/>
    </row>
    <row r="528" ht="15">
      <c r="B528" s="45"/>
    </row>
    <row r="529" ht="15">
      <c r="B529" s="45"/>
    </row>
    <row r="530" ht="15">
      <c r="B530" s="45"/>
    </row>
    <row r="531" ht="15">
      <c r="B531" s="45"/>
    </row>
    <row r="532" ht="15">
      <c r="B532" s="45"/>
    </row>
    <row r="533" ht="15">
      <c r="B533" s="45"/>
    </row>
    <row r="534" ht="15">
      <c r="B534" s="45"/>
    </row>
    <row r="535" ht="15">
      <c r="B535" s="45"/>
    </row>
    <row r="536" ht="15">
      <c r="B536" s="45"/>
    </row>
    <row r="537" ht="15">
      <c r="B537" s="45"/>
    </row>
    <row r="538" ht="15">
      <c r="B538" s="45"/>
    </row>
    <row r="539" ht="15">
      <c r="B539" s="45"/>
    </row>
    <row r="540" ht="15">
      <c r="B540" s="45"/>
    </row>
    <row r="541" ht="15">
      <c r="B541" s="45"/>
    </row>
    <row r="542" ht="15">
      <c r="B542" s="45"/>
    </row>
    <row r="543" ht="15">
      <c r="B543" s="45"/>
    </row>
    <row r="544" ht="15">
      <c r="B544" s="45"/>
    </row>
    <row r="545" ht="15">
      <c r="B545" s="45"/>
    </row>
    <row r="546" ht="15">
      <c r="B546" s="45"/>
    </row>
    <row r="547" ht="15">
      <c r="B547" s="45"/>
    </row>
    <row r="548" ht="15">
      <c r="B548" s="45"/>
    </row>
    <row r="549" ht="15">
      <c r="B549" s="45"/>
    </row>
    <row r="550" ht="15">
      <c r="B550" s="45"/>
    </row>
    <row r="551" ht="15">
      <c r="B551" s="45"/>
    </row>
    <row r="552" ht="15">
      <c r="B552" s="45"/>
    </row>
    <row r="553" ht="15">
      <c r="B553" s="45"/>
    </row>
    <row r="554" ht="15">
      <c r="B554" s="45"/>
    </row>
    <row r="555" ht="15">
      <c r="B555" s="45"/>
    </row>
    <row r="556" ht="15">
      <c r="B556" s="45"/>
    </row>
    <row r="557" ht="15">
      <c r="B557" s="45"/>
    </row>
    <row r="558" ht="15">
      <c r="B558" s="45"/>
    </row>
    <row r="559" ht="15">
      <c r="B559" s="45"/>
    </row>
    <row r="560" ht="15">
      <c r="B560" s="45"/>
    </row>
    <row r="561" ht="15">
      <c r="B561" s="45"/>
    </row>
    <row r="562" ht="15">
      <c r="B562" s="45"/>
    </row>
    <row r="563" ht="15">
      <c r="B563" s="45"/>
    </row>
    <row r="564" ht="15">
      <c r="B564" s="45"/>
    </row>
    <row r="565" ht="15">
      <c r="B565" s="45"/>
    </row>
    <row r="566" ht="15">
      <c r="B566" s="45"/>
    </row>
    <row r="567" ht="15">
      <c r="B567" s="45"/>
    </row>
    <row r="568" ht="15">
      <c r="B568" s="45"/>
    </row>
    <row r="569" ht="15">
      <c r="B569" s="45"/>
    </row>
    <row r="570" ht="15">
      <c r="B570" s="45"/>
    </row>
    <row r="571" ht="15">
      <c r="B571" s="45"/>
    </row>
    <row r="572" ht="15">
      <c r="B572" s="45"/>
    </row>
    <row r="573" ht="15">
      <c r="B573" s="45"/>
    </row>
    <row r="574" ht="15">
      <c r="B574" s="45"/>
    </row>
    <row r="575" ht="15">
      <c r="B575" s="45"/>
    </row>
    <row r="576" ht="15">
      <c r="B576" s="45"/>
    </row>
    <row r="577" ht="15">
      <c r="B577" s="45"/>
    </row>
    <row r="578" ht="15">
      <c r="B578" s="45"/>
    </row>
    <row r="579" ht="15">
      <c r="B579" s="45"/>
    </row>
    <row r="580" ht="15">
      <c r="B580" s="45"/>
    </row>
    <row r="581" ht="15">
      <c r="B581" s="45"/>
    </row>
    <row r="582" ht="15">
      <c r="B582" s="45"/>
    </row>
    <row r="583" ht="15">
      <c r="B583" s="45"/>
    </row>
    <row r="584" ht="15">
      <c r="B584" s="45"/>
    </row>
    <row r="585" ht="15">
      <c r="B585" s="45"/>
    </row>
    <row r="586" ht="15">
      <c r="B586" s="45"/>
    </row>
    <row r="587" ht="15">
      <c r="B587" s="45"/>
    </row>
    <row r="588" ht="15">
      <c r="B588" s="45"/>
    </row>
    <row r="589" ht="15">
      <c r="B589" s="45"/>
    </row>
    <row r="590" ht="15">
      <c r="B590" s="45"/>
    </row>
    <row r="591" ht="15">
      <c r="B591" s="45"/>
    </row>
    <row r="592" ht="15">
      <c r="B592" s="45"/>
    </row>
    <row r="593" ht="15">
      <c r="B593" s="45"/>
    </row>
    <row r="594" ht="15">
      <c r="B594" s="45"/>
    </row>
    <row r="595" ht="15">
      <c r="B595" s="45"/>
    </row>
    <row r="596" ht="15">
      <c r="B596" s="45"/>
    </row>
    <row r="597" ht="15">
      <c r="B597" s="45"/>
    </row>
    <row r="598" ht="15">
      <c r="B598" s="45"/>
    </row>
    <row r="599" ht="15">
      <c r="B599" s="45"/>
    </row>
  </sheetData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HUP SENG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HUP SENG</dc:creator>
  <cp:keywords/>
  <dc:description/>
  <cp:lastModifiedBy>K.S Chin Minerals Sdn Bhd</cp:lastModifiedBy>
  <cp:lastPrinted>2005-08-29T01:33:43Z</cp:lastPrinted>
  <dcterms:created xsi:type="dcterms:W3CDTF">2000-10-13T07:44:50Z</dcterms:created>
  <dcterms:modified xsi:type="dcterms:W3CDTF">2005-08-29T01:33:59Z</dcterms:modified>
  <cp:category/>
  <cp:version/>
  <cp:contentType/>
  <cp:contentStatus/>
</cp:coreProperties>
</file>